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ma\Google ドライブ\執行委員会\"/>
    </mc:Choice>
  </mc:AlternateContent>
  <bookViews>
    <workbookView xWindow="0" yWindow="0" windowWidth="19995" windowHeight="8295" activeTab="5"/>
  </bookViews>
  <sheets>
    <sheet name="入力用シート" sheetId="1" r:id="rId1"/>
    <sheet name="全体集計" sheetId="4" r:id="rId2"/>
    <sheet name="男女別比較" sheetId="5" r:id="rId3"/>
    <sheet name="年齢別比較" sheetId="6" r:id="rId4"/>
    <sheet name="集計表" sheetId="9" r:id="rId5"/>
    <sheet name="%集計" sheetId="11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2" i="11" l="1"/>
  <c r="D242" i="11"/>
  <c r="E242" i="11"/>
  <c r="F242" i="11"/>
  <c r="G242" i="11"/>
  <c r="H242" i="11"/>
  <c r="I242" i="11"/>
  <c r="J242" i="11"/>
  <c r="K242" i="11"/>
  <c r="L242" i="11"/>
  <c r="M242" i="11"/>
  <c r="N242" i="11"/>
  <c r="O242" i="11"/>
  <c r="P242" i="11"/>
  <c r="Q242" i="11"/>
  <c r="R242" i="11"/>
  <c r="S242" i="11"/>
  <c r="T242" i="11"/>
  <c r="U242" i="11"/>
  <c r="V242" i="11"/>
  <c r="W242" i="11"/>
  <c r="X242" i="11"/>
  <c r="Y242" i="11"/>
  <c r="Z242" i="11"/>
  <c r="AA242" i="11"/>
  <c r="AB242" i="11"/>
  <c r="AC242" i="11"/>
  <c r="AD242" i="11"/>
  <c r="AE242" i="11"/>
  <c r="AF242" i="11"/>
  <c r="AG242" i="11"/>
  <c r="C243" i="11"/>
  <c r="D243" i="11"/>
  <c r="E243" i="11"/>
  <c r="F243" i="11"/>
  <c r="G243" i="11"/>
  <c r="H243" i="11"/>
  <c r="I243" i="11"/>
  <c r="J243" i="11"/>
  <c r="K243" i="11"/>
  <c r="L243" i="11"/>
  <c r="M243" i="11"/>
  <c r="N243" i="11"/>
  <c r="O243" i="11"/>
  <c r="P243" i="11"/>
  <c r="Q243" i="11"/>
  <c r="R243" i="11"/>
  <c r="S243" i="11"/>
  <c r="T243" i="11"/>
  <c r="U243" i="11"/>
  <c r="V243" i="11"/>
  <c r="W243" i="11"/>
  <c r="X243" i="11"/>
  <c r="Y243" i="11"/>
  <c r="Z243" i="11"/>
  <c r="AA243" i="11"/>
  <c r="AB243" i="11"/>
  <c r="AC243" i="11"/>
  <c r="AD243" i="11"/>
  <c r="AE243" i="11"/>
  <c r="AF243" i="11"/>
  <c r="AG243" i="11"/>
  <c r="B243" i="11"/>
  <c r="B242" i="11"/>
  <c r="B48" i="5" l="1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B49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C48" i="5"/>
  <c r="C70" i="5"/>
  <c r="D70" i="5"/>
  <c r="E70" i="5"/>
  <c r="F70" i="5"/>
  <c r="G70" i="5"/>
  <c r="C71" i="5"/>
  <c r="D71" i="5"/>
  <c r="E71" i="5"/>
  <c r="F71" i="5"/>
  <c r="G71" i="5"/>
  <c r="B71" i="5"/>
  <c r="B72" i="5"/>
  <c r="B70" i="5"/>
  <c r="C66" i="5"/>
  <c r="D66" i="5"/>
  <c r="E66" i="5"/>
  <c r="F66" i="5"/>
  <c r="G66" i="5"/>
  <c r="H66" i="5"/>
  <c r="I66" i="5"/>
  <c r="J66" i="5"/>
  <c r="K66" i="5"/>
  <c r="L66" i="5"/>
  <c r="B66" i="5"/>
  <c r="C62" i="5"/>
  <c r="D62" i="5"/>
  <c r="E62" i="5"/>
  <c r="F62" i="5"/>
  <c r="G62" i="5"/>
  <c r="H62" i="5"/>
  <c r="I62" i="5"/>
  <c r="J62" i="5"/>
  <c r="K62" i="5"/>
  <c r="L62" i="5"/>
  <c r="B62" i="5"/>
  <c r="C47" i="5"/>
  <c r="D47" i="5"/>
  <c r="E47" i="5"/>
  <c r="F47" i="5"/>
  <c r="C46" i="5"/>
  <c r="D46" i="5"/>
  <c r="E46" i="5"/>
  <c r="F46" i="5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B120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B119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B118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B117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B116" i="6"/>
  <c r="C169" i="6"/>
  <c r="D169" i="6"/>
  <c r="E169" i="6"/>
  <c r="F169" i="6"/>
  <c r="G169" i="6"/>
  <c r="C170" i="6"/>
  <c r="D170" i="6"/>
  <c r="E170" i="6"/>
  <c r="F170" i="6"/>
  <c r="G170" i="6"/>
  <c r="C171" i="6"/>
  <c r="D171" i="6"/>
  <c r="E171" i="6"/>
  <c r="F171" i="6"/>
  <c r="G171" i="6"/>
  <c r="C172" i="6"/>
  <c r="D172" i="6"/>
  <c r="E172" i="6"/>
  <c r="F172" i="6"/>
  <c r="G172" i="6"/>
  <c r="C173" i="6"/>
  <c r="D173" i="6"/>
  <c r="E173" i="6"/>
  <c r="F173" i="6"/>
  <c r="G173" i="6"/>
  <c r="C174" i="6"/>
  <c r="D174" i="6"/>
  <c r="E174" i="6"/>
  <c r="F174" i="6"/>
  <c r="G174" i="6"/>
  <c r="C162" i="6"/>
  <c r="D162" i="6"/>
  <c r="E162" i="6"/>
  <c r="F162" i="6"/>
  <c r="G162" i="6"/>
  <c r="H162" i="6"/>
  <c r="I162" i="6"/>
  <c r="J162" i="6"/>
  <c r="K162" i="6"/>
  <c r="L162" i="6"/>
  <c r="C163" i="6"/>
  <c r="D163" i="6"/>
  <c r="E163" i="6"/>
  <c r="F163" i="6"/>
  <c r="G163" i="6"/>
  <c r="H163" i="6"/>
  <c r="I163" i="6"/>
  <c r="J163" i="6"/>
  <c r="K163" i="6"/>
  <c r="L163" i="6"/>
  <c r="C164" i="6"/>
  <c r="D164" i="6"/>
  <c r="E164" i="6"/>
  <c r="F164" i="6"/>
  <c r="G164" i="6"/>
  <c r="H164" i="6"/>
  <c r="I164" i="6"/>
  <c r="J164" i="6"/>
  <c r="K164" i="6"/>
  <c r="L164" i="6"/>
  <c r="C165" i="6"/>
  <c r="D165" i="6"/>
  <c r="E165" i="6"/>
  <c r="F165" i="6"/>
  <c r="G165" i="6"/>
  <c r="H165" i="6"/>
  <c r="I165" i="6"/>
  <c r="J165" i="6"/>
  <c r="K165" i="6"/>
  <c r="L165" i="6"/>
  <c r="C166" i="6"/>
  <c r="D166" i="6"/>
  <c r="E166" i="6"/>
  <c r="F166" i="6"/>
  <c r="G166" i="6"/>
  <c r="H166" i="6"/>
  <c r="I166" i="6"/>
  <c r="J166" i="6"/>
  <c r="K166" i="6"/>
  <c r="L166" i="6"/>
  <c r="C167" i="6"/>
  <c r="D167" i="6"/>
  <c r="E167" i="6"/>
  <c r="F167" i="6"/>
  <c r="G167" i="6"/>
  <c r="H167" i="6"/>
  <c r="I167" i="6"/>
  <c r="J167" i="6"/>
  <c r="K167" i="6"/>
  <c r="L167" i="6"/>
  <c r="B174" i="6"/>
  <c r="B173" i="6"/>
  <c r="B172" i="6"/>
  <c r="B171" i="6"/>
  <c r="B170" i="6"/>
  <c r="B169" i="6"/>
  <c r="B167" i="6"/>
  <c r="B166" i="6"/>
  <c r="B165" i="6"/>
  <c r="B164" i="6"/>
  <c r="B163" i="6"/>
  <c r="B162" i="6"/>
  <c r="C156" i="6"/>
  <c r="D156" i="6"/>
  <c r="E156" i="6"/>
  <c r="F156" i="6"/>
  <c r="G156" i="6"/>
  <c r="H156" i="6"/>
  <c r="I156" i="6"/>
  <c r="J156" i="6"/>
  <c r="K156" i="6"/>
  <c r="L156" i="6"/>
  <c r="C157" i="6"/>
  <c r="D157" i="6"/>
  <c r="E157" i="6"/>
  <c r="F157" i="6"/>
  <c r="G157" i="6"/>
  <c r="H157" i="6"/>
  <c r="I157" i="6"/>
  <c r="J157" i="6"/>
  <c r="K157" i="6"/>
  <c r="L157" i="6"/>
  <c r="C158" i="6"/>
  <c r="D158" i="6"/>
  <c r="E158" i="6"/>
  <c r="F158" i="6"/>
  <c r="G158" i="6"/>
  <c r="H158" i="6"/>
  <c r="I158" i="6"/>
  <c r="J158" i="6"/>
  <c r="K158" i="6"/>
  <c r="L158" i="6"/>
  <c r="C159" i="6"/>
  <c r="D159" i="6"/>
  <c r="E159" i="6"/>
  <c r="F159" i="6"/>
  <c r="G159" i="6"/>
  <c r="H159" i="6"/>
  <c r="I159" i="6"/>
  <c r="J159" i="6"/>
  <c r="K159" i="6"/>
  <c r="L159" i="6"/>
  <c r="C160" i="6"/>
  <c r="D160" i="6"/>
  <c r="E160" i="6"/>
  <c r="F160" i="6"/>
  <c r="G160" i="6"/>
  <c r="H160" i="6"/>
  <c r="I160" i="6"/>
  <c r="J160" i="6"/>
  <c r="K160" i="6"/>
  <c r="L160" i="6"/>
  <c r="C161" i="6"/>
  <c r="D161" i="6"/>
  <c r="E161" i="6"/>
  <c r="F161" i="6"/>
  <c r="G161" i="6"/>
  <c r="H161" i="6"/>
  <c r="I161" i="6"/>
  <c r="J161" i="6"/>
  <c r="K161" i="6"/>
  <c r="L161" i="6"/>
  <c r="B161" i="6"/>
  <c r="B160" i="6"/>
  <c r="B159" i="6"/>
  <c r="B158" i="6"/>
  <c r="B157" i="6"/>
  <c r="B156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B113" i="6"/>
  <c r="B112" i="6"/>
  <c r="B111" i="6"/>
  <c r="B110" i="6"/>
  <c r="B109" i="6"/>
  <c r="C81" i="6"/>
  <c r="D81" i="6"/>
  <c r="E81" i="6"/>
  <c r="F81" i="6"/>
  <c r="C82" i="6"/>
  <c r="D82" i="6"/>
  <c r="E82" i="6"/>
  <c r="F82" i="6"/>
  <c r="C83" i="6"/>
  <c r="D83" i="6"/>
  <c r="E83" i="6"/>
  <c r="F83" i="6"/>
  <c r="C84" i="6"/>
  <c r="D84" i="6"/>
  <c r="E84" i="6"/>
  <c r="F84" i="6"/>
  <c r="C85" i="6"/>
  <c r="D85" i="6"/>
  <c r="E85" i="6"/>
  <c r="F85" i="6"/>
  <c r="C86" i="6"/>
  <c r="D86" i="6"/>
  <c r="E86" i="6"/>
  <c r="F86" i="6"/>
  <c r="B86" i="6"/>
  <c r="B85" i="6"/>
  <c r="B84" i="6"/>
  <c r="B83" i="6"/>
  <c r="B82" i="6"/>
  <c r="B81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B28" i="6"/>
  <c r="B27" i="6"/>
  <c r="B26" i="6"/>
  <c r="B25" i="6"/>
  <c r="B24" i="6"/>
  <c r="B23" i="6"/>
  <c r="B47" i="5"/>
  <c r="B46" i="5"/>
  <c r="C14" i="5"/>
  <c r="D14" i="5"/>
  <c r="E14" i="5"/>
  <c r="F14" i="5"/>
  <c r="C15" i="5"/>
  <c r="D15" i="5"/>
  <c r="E15" i="5"/>
  <c r="F15" i="5"/>
  <c r="B15" i="5"/>
  <c r="B14" i="5"/>
  <c r="C35" i="5"/>
  <c r="D35" i="5"/>
  <c r="E35" i="5"/>
  <c r="F35" i="5"/>
  <c r="B35" i="5"/>
  <c r="C34" i="5"/>
  <c r="D34" i="5"/>
  <c r="E34" i="5"/>
  <c r="F34" i="5"/>
  <c r="B34" i="5"/>
  <c r="C20" i="4"/>
  <c r="D20" i="4"/>
  <c r="E20" i="4"/>
  <c r="F20" i="4"/>
  <c r="B20" i="4"/>
  <c r="C72" i="5" l="1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C73" i="5"/>
  <c r="D73" i="5"/>
  <c r="E73" i="5"/>
  <c r="F73" i="5"/>
  <c r="G73" i="5"/>
  <c r="H73" i="5"/>
  <c r="H77" i="5" s="1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C79" i="5"/>
  <c r="D79" i="5"/>
  <c r="E79" i="5"/>
  <c r="F79" i="5"/>
  <c r="G79" i="5"/>
  <c r="H79" i="5"/>
  <c r="I79" i="5"/>
  <c r="J79" i="5"/>
  <c r="K79" i="5"/>
  <c r="L79" i="5"/>
  <c r="M79" i="5"/>
  <c r="M83" i="5" s="1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B79" i="5"/>
  <c r="B80" i="5"/>
  <c r="B81" i="5"/>
  <c r="B82" i="5"/>
  <c r="B78" i="5"/>
  <c r="B73" i="5"/>
  <c r="B74" i="5"/>
  <c r="B75" i="5"/>
  <c r="B76" i="5"/>
  <c r="Q163" i="9"/>
  <c r="Q168" i="9"/>
  <c r="Q167" i="9"/>
  <c r="Q164" i="9"/>
  <c r="Q27" i="4"/>
  <c r="B27" i="4"/>
  <c r="B28" i="4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AG175" i="6"/>
  <c r="AG240" i="9" s="1"/>
  <c r="AG176" i="6"/>
  <c r="AG241" i="9" s="1"/>
  <c r="AG177" i="6"/>
  <c r="AG242" i="9" s="1"/>
  <c r="AG178" i="6"/>
  <c r="AG243" i="9" s="1"/>
  <c r="AG179" i="6"/>
  <c r="AG244" i="9" s="1"/>
  <c r="AG181" i="6"/>
  <c r="AG246" i="9" s="1"/>
  <c r="AG182" i="6"/>
  <c r="AG247" i="9" s="1"/>
  <c r="AG183" i="6"/>
  <c r="AG248" i="9" s="1"/>
  <c r="AG184" i="6"/>
  <c r="AG249" i="9" s="1"/>
  <c r="AG185" i="6"/>
  <c r="AG250" i="9" s="1"/>
  <c r="AG186" i="6"/>
  <c r="AG251" i="9" s="1"/>
  <c r="AG187" i="6"/>
  <c r="AG252" i="9" s="1"/>
  <c r="AG188" i="6"/>
  <c r="AG253" i="9" s="1"/>
  <c r="AG189" i="6"/>
  <c r="AG254" i="9" s="1"/>
  <c r="AG190" i="6"/>
  <c r="AG255" i="9" s="1"/>
  <c r="AG191" i="6"/>
  <c r="AG256" i="9" s="1"/>
  <c r="AG192" i="6"/>
  <c r="AG257" i="9" s="1"/>
  <c r="AG39" i="4"/>
  <c r="AG40" i="4"/>
  <c r="AG41" i="4"/>
  <c r="AG42" i="4"/>
  <c r="AG43" i="4"/>
  <c r="G115" i="6"/>
  <c r="H115" i="6"/>
  <c r="H163" i="9" s="1"/>
  <c r="I115" i="6"/>
  <c r="J115" i="6"/>
  <c r="K115" i="6"/>
  <c r="K163" i="9" s="1"/>
  <c r="L115" i="6"/>
  <c r="L163" i="9" s="1"/>
  <c r="M115" i="6"/>
  <c r="M163" i="9" s="1"/>
  <c r="N115" i="6"/>
  <c r="N163" i="9" s="1"/>
  <c r="O115" i="6"/>
  <c r="P115" i="6"/>
  <c r="P163" i="9" s="1"/>
  <c r="P164" i="9"/>
  <c r="P167" i="9"/>
  <c r="P168" i="9"/>
  <c r="G164" i="9"/>
  <c r="H164" i="9"/>
  <c r="I164" i="9"/>
  <c r="J164" i="9"/>
  <c r="K164" i="9"/>
  <c r="L164" i="9"/>
  <c r="M164" i="9"/>
  <c r="N164" i="9"/>
  <c r="G165" i="9"/>
  <c r="H165" i="9"/>
  <c r="I165" i="9"/>
  <c r="J165" i="9"/>
  <c r="K165" i="9"/>
  <c r="L165" i="9"/>
  <c r="M165" i="9"/>
  <c r="N165" i="9"/>
  <c r="G166" i="9"/>
  <c r="H166" i="9"/>
  <c r="I166" i="9"/>
  <c r="J166" i="9"/>
  <c r="K166" i="9"/>
  <c r="L166" i="9"/>
  <c r="M166" i="9"/>
  <c r="N166" i="9"/>
  <c r="O166" i="9"/>
  <c r="G167" i="9"/>
  <c r="H167" i="9"/>
  <c r="I167" i="9"/>
  <c r="J167" i="9"/>
  <c r="K167" i="9"/>
  <c r="L167" i="9"/>
  <c r="M167" i="9"/>
  <c r="N167" i="9"/>
  <c r="O167" i="9"/>
  <c r="G168" i="9"/>
  <c r="H168" i="9"/>
  <c r="I168" i="9"/>
  <c r="J168" i="9"/>
  <c r="K168" i="9"/>
  <c r="L168" i="9"/>
  <c r="M168" i="9"/>
  <c r="N168" i="9"/>
  <c r="G163" i="9"/>
  <c r="J163" i="9"/>
  <c r="C168" i="9"/>
  <c r="D168" i="9"/>
  <c r="E168" i="9"/>
  <c r="F168" i="9"/>
  <c r="B168" i="9"/>
  <c r="C167" i="9"/>
  <c r="D167" i="9"/>
  <c r="E167" i="9"/>
  <c r="F167" i="9"/>
  <c r="B167" i="9"/>
  <c r="C166" i="9"/>
  <c r="D166" i="9"/>
  <c r="E166" i="9"/>
  <c r="F166" i="9"/>
  <c r="B166" i="9"/>
  <c r="C165" i="9"/>
  <c r="D165" i="9"/>
  <c r="E165" i="9"/>
  <c r="F165" i="9"/>
  <c r="B165" i="9"/>
  <c r="C164" i="9"/>
  <c r="D164" i="9"/>
  <c r="E164" i="9"/>
  <c r="F164" i="9"/>
  <c r="B164" i="9"/>
  <c r="C115" i="6"/>
  <c r="D115" i="6"/>
  <c r="E115" i="6"/>
  <c r="F115" i="6"/>
  <c r="B115" i="6"/>
  <c r="F3" i="5"/>
  <c r="F3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165" i="9" l="1"/>
  <c r="O163" i="9"/>
  <c r="AD83" i="5"/>
  <c r="V83" i="5"/>
  <c r="N83" i="5"/>
  <c r="F83" i="5"/>
  <c r="AC83" i="5"/>
  <c r="U83" i="5"/>
  <c r="E83" i="5"/>
  <c r="AE77" i="5"/>
  <c r="W77" i="5"/>
  <c r="O77" i="5"/>
  <c r="G77" i="5"/>
  <c r="O168" i="9"/>
  <c r="Q166" i="9"/>
  <c r="P165" i="9"/>
  <c r="O164" i="9"/>
  <c r="AD77" i="5"/>
  <c r="V77" i="5"/>
  <c r="N77" i="5"/>
  <c r="F77" i="5"/>
  <c r="AC77" i="5"/>
  <c r="U77" i="5"/>
  <c r="M77" i="5"/>
  <c r="E77" i="5"/>
  <c r="AB77" i="5"/>
  <c r="T77" i="5"/>
  <c r="L77" i="5"/>
  <c r="D77" i="5"/>
  <c r="AA77" i="5"/>
  <c r="S77" i="5"/>
  <c r="K77" i="5"/>
  <c r="C77" i="5"/>
  <c r="Z77" i="5"/>
  <c r="R77" i="5"/>
  <c r="J77" i="5"/>
  <c r="P166" i="9"/>
  <c r="O165" i="9"/>
  <c r="AF77" i="5"/>
  <c r="X77" i="5"/>
  <c r="AG77" i="5"/>
  <c r="AG258" i="9" s="1"/>
  <c r="Y77" i="5"/>
  <c r="Q77" i="5"/>
  <c r="I77" i="5"/>
  <c r="AB83" i="5"/>
  <c r="T83" i="5"/>
  <c r="L83" i="5"/>
  <c r="D83" i="5"/>
  <c r="AA83" i="5"/>
  <c r="S83" i="5"/>
  <c r="K83" i="5"/>
  <c r="C83" i="5"/>
  <c r="Z83" i="5"/>
  <c r="R83" i="5"/>
  <c r="J83" i="5"/>
  <c r="AG83" i="5"/>
  <c r="AG259" i="9" s="1"/>
  <c r="Y83" i="5"/>
  <c r="Q83" i="5"/>
  <c r="I83" i="5"/>
  <c r="AF83" i="5"/>
  <c r="X83" i="5"/>
  <c r="P83" i="5"/>
  <c r="H83" i="5"/>
  <c r="P77" i="5"/>
  <c r="AE83" i="5"/>
  <c r="W83" i="5"/>
  <c r="O83" i="5"/>
  <c r="G83" i="5"/>
  <c r="I163" i="9"/>
  <c r="AG180" i="6"/>
  <c r="AG245" i="9" s="1"/>
  <c r="AG44" i="4"/>
  <c r="AF43" i="4"/>
  <c r="AF42" i="4"/>
  <c r="AF41" i="4"/>
  <c r="AF40" i="4"/>
  <c r="AF39" i="4"/>
  <c r="AF192" i="6"/>
  <c r="AF257" i="9" s="1"/>
  <c r="AF191" i="6"/>
  <c r="AF256" i="9" s="1"/>
  <c r="AF190" i="6"/>
  <c r="AF255" i="9" s="1"/>
  <c r="AF189" i="6"/>
  <c r="AF254" i="9" s="1"/>
  <c r="AF188" i="6"/>
  <c r="AF187" i="6"/>
  <c r="AF186" i="6"/>
  <c r="AF251" i="9" s="1"/>
  <c r="AF185" i="6"/>
  <c r="AF184" i="6"/>
  <c r="AF183" i="6"/>
  <c r="AF182" i="6"/>
  <c r="AF181" i="6"/>
  <c r="AF179" i="6"/>
  <c r="AF178" i="6"/>
  <c r="AF177" i="6"/>
  <c r="AF176" i="6"/>
  <c r="AF175" i="6"/>
  <c r="AF252" i="9" l="1"/>
  <c r="AF44" i="4"/>
  <c r="AF241" i="9"/>
  <c r="AF249" i="9"/>
  <c r="AF253" i="9"/>
  <c r="AF242" i="9"/>
  <c r="AF246" i="9"/>
  <c r="AF250" i="9"/>
  <c r="AF243" i="9"/>
  <c r="AF247" i="9"/>
  <c r="AF240" i="9"/>
  <c r="AF244" i="9"/>
  <c r="AF248" i="9"/>
  <c r="AF180" i="6"/>
  <c r="A117" i="11"/>
  <c r="A118" i="11"/>
  <c r="A119" i="11"/>
  <c r="A120" i="11"/>
  <c r="A116" i="11"/>
  <c r="AF245" i="9" l="1"/>
  <c r="AF259" i="9"/>
  <c r="AF258" i="9"/>
  <c r="A50" i="11"/>
  <c r="A51" i="11"/>
  <c r="A52" i="11"/>
  <c r="A53" i="11"/>
  <c r="A49" i="11"/>
  <c r="I62" i="11" l="1"/>
  <c r="I61" i="11"/>
  <c r="I60" i="11"/>
  <c r="I59" i="11"/>
  <c r="I58" i="11"/>
  <c r="G134" i="6"/>
  <c r="F134" i="6"/>
  <c r="E134" i="6"/>
  <c r="D134" i="6"/>
  <c r="C134" i="6"/>
  <c r="B134" i="6"/>
  <c r="G133" i="6"/>
  <c r="F133" i="6"/>
  <c r="E133" i="6"/>
  <c r="D133" i="6"/>
  <c r="C133" i="6"/>
  <c r="B133" i="6"/>
  <c r="G132" i="6"/>
  <c r="F132" i="6"/>
  <c r="E132" i="6"/>
  <c r="D132" i="6"/>
  <c r="C132" i="6"/>
  <c r="B132" i="6"/>
  <c r="G131" i="6"/>
  <c r="F131" i="6"/>
  <c r="E131" i="6"/>
  <c r="D131" i="6"/>
  <c r="C131" i="6"/>
  <c r="B131" i="6"/>
  <c r="AE43" i="4" l="1"/>
  <c r="AE42" i="4"/>
  <c r="AE41" i="4"/>
  <c r="AE40" i="4"/>
  <c r="AE39" i="4"/>
  <c r="AE192" i="6"/>
  <c r="AE257" i="9" s="1"/>
  <c r="AE191" i="6"/>
  <c r="AE256" i="9" s="1"/>
  <c r="AE190" i="6"/>
  <c r="AE255" i="9" s="1"/>
  <c r="AE189" i="6"/>
  <c r="AE254" i="9" s="1"/>
  <c r="AE188" i="6"/>
  <c r="AE253" i="9" s="1"/>
  <c r="AE187" i="6"/>
  <c r="AE186" i="6"/>
  <c r="AE251" i="9" s="1"/>
  <c r="AE185" i="6"/>
  <c r="AE250" i="9" s="1"/>
  <c r="AE184" i="6"/>
  <c r="AE249" i="9" s="1"/>
  <c r="AE183" i="6"/>
  <c r="AE248" i="9" s="1"/>
  <c r="AE182" i="6"/>
  <c r="AE247" i="9" s="1"/>
  <c r="AE181" i="6"/>
  <c r="AE179" i="6"/>
  <c r="AE244" i="9" s="1"/>
  <c r="AE178" i="6"/>
  <c r="AE243" i="9" s="1"/>
  <c r="AE177" i="6"/>
  <c r="AE242" i="9" s="1"/>
  <c r="AE176" i="6"/>
  <c r="AE241" i="9" s="1"/>
  <c r="AE175" i="6"/>
  <c r="AE240" i="9" s="1"/>
  <c r="G29" i="4"/>
  <c r="G52" i="5"/>
  <c r="G189" i="9" s="1"/>
  <c r="G53" i="5"/>
  <c r="G190" i="9" s="1"/>
  <c r="G129" i="6"/>
  <c r="G182" i="9" s="1"/>
  <c r="G130" i="6"/>
  <c r="G183" i="9" s="1"/>
  <c r="G185" i="9"/>
  <c r="G187" i="9"/>
  <c r="G188" i="9"/>
  <c r="G184" i="9"/>
  <c r="G186" i="9"/>
  <c r="S6" i="6"/>
  <c r="T6" i="6"/>
  <c r="S7" i="6"/>
  <c r="S13" i="9" s="1"/>
  <c r="T7" i="6"/>
  <c r="T13" i="9" s="1"/>
  <c r="S8" i="6"/>
  <c r="T8" i="6"/>
  <c r="S10" i="6"/>
  <c r="T10" i="6"/>
  <c r="S11" i="6"/>
  <c r="S17" i="9" s="1"/>
  <c r="T11" i="6"/>
  <c r="T17" i="9" s="1"/>
  <c r="S12" i="6"/>
  <c r="T12" i="6"/>
  <c r="S13" i="6"/>
  <c r="T13" i="6"/>
  <c r="T19" i="9" s="1"/>
  <c r="S14" i="6"/>
  <c r="T14" i="6"/>
  <c r="S15" i="6"/>
  <c r="S21" i="9" s="1"/>
  <c r="T15" i="6"/>
  <c r="T21" i="9" s="1"/>
  <c r="S16" i="6"/>
  <c r="T16" i="6"/>
  <c r="S17" i="6"/>
  <c r="T17" i="6"/>
  <c r="T23" i="9" s="1"/>
  <c r="S18" i="6"/>
  <c r="T18" i="6"/>
  <c r="S19" i="6"/>
  <c r="S25" i="9" s="1"/>
  <c r="T19" i="6"/>
  <c r="T25" i="9" s="1"/>
  <c r="S20" i="6"/>
  <c r="T20" i="6"/>
  <c r="S21" i="6"/>
  <c r="T21" i="6"/>
  <c r="T27" i="9" s="1"/>
  <c r="Q6" i="5"/>
  <c r="R6" i="5"/>
  <c r="S6" i="5"/>
  <c r="T6" i="5"/>
  <c r="Q7" i="5"/>
  <c r="R7" i="5"/>
  <c r="S7" i="5"/>
  <c r="T7" i="5"/>
  <c r="Q8" i="5"/>
  <c r="R8" i="5"/>
  <c r="S8" i="5"/>
  <c r="T8" i="5"/>
  <c r="Q10" i="5"/>
  <c r="R10" i="5"/>
  <c r="S10" i="5"/>
  <c r="T10" i="5"/>
  <c r="Q11" i="5"/>
  <c r="R11" i="5"/>
  <c r="S11" i="5"/>
  <c r="T11" i="5"/>
  <c r="Q12" i="5"/>
  <c r="R12" i="5"/>
  <c r="S12" i="5"/>
  <c r="T12" i="5"/>
  <c r="Q6" i="4"/>
  <c r="R6" i="4"/>
  <c r="S6" i="4"/>
  <c r="T6" i="4"/>
  <c r="Q7" i="4"/>
  <c r="R7" i="4"/>
  <c r="S7" i="4"/>
  <c r="T7" i="4"/>
  <c r="Q8" i="4"/>
  <c r="Q9" i="4" s="1"/>
  <c r="R8" i="4"/>
  <c r="S8" i="4"/>
  <c r="T8" i="4"/>
  <c r="T9" i="4" l="1"/>
  <c r="Q13" i="5"/>
  <c r="S9" i="4"/>
  <c r="AE246" i="9"/>
  <c r="AE252" i="9"/>
  <c r="R9" i="4"/>
  <c r="S13" i="5"/>
  <c r="S9" i="6"/>
  <c r="S15" i="9" s="1"/>
  <c r="R13" i="5"/>
  <c r="T9" i="6"/>
  <c r="T15" i="9" s="1"/>
  <c r="T13" i="5"/>
  <c r="T9" i="5"/>
  <c r="R9" i="5"/>
  <c r="AE258" i="9"/>
  <c r="S9" i="5"/>
  <c r="Q9" i="5"/>
  <c r="S26" i="9"/>
  <c r="S24" i="9"/>
  <c r="S22" i="9"/>
  <c r="S20" i="9"/>
  <c r="S18" i="9"/>
  <c r="S16" i="9"/>
  <c r="S14" i="9"/>
  <c r="S12" i="9"/>
  <c r="S19" i="9"/>
  <c r="S23" i="9"/>
  <c r="S27" i="9"/>
  <c r="AE44" i="4"/>
  <c r="T12" i="9"/>
  <c r="T14" i="9"/>
  <c r="T16" i="9"/>
  <c r="T18" i="9"/>
  <c r="T20" i="9"/>
  <c r="T22" i="9"/>
  <c r="T24" i="9"/>
  <c r="T26" i="9"/>
  <c r="AE180" i="6"/>
  <c r="AE245" i="9" s="1"/>
  <c r="AE259" i="9"/>
  <c r="C29" i="4"/>
  <c r="D29" i="4"/>
  <c r="E29" i="4"/>
  <c r="F29" i="4"/>
  <c r="B29" i="4"/>
  <c r="C52" i="5"/>
  <c r="C189" i="9" s="1"/>
  <c r="D52" i="5"/>
  <c r="D189" i="9" s="1"/>
  <c r="E52" i="5"/>
  <c r="E189" i="9" s="1"/>
  <c r="F52" i="5"/>
  <c r="F189" i="9" s="1"/>
  <c r="C53" i="5"/>
  <c r="C190" i="9" s="1"/>
  <c r="D53" i="5"/>
  <c r="D190" i="9" s="1"/>
  <c r="E53" i="5"/>
  <c r="E190" i="9" s="1"/>
  <c r="F53" i="5"/>
  <c r="F190" i="9" s="1"/>
  <c r="B53" i="5"/>
  <c r="B190" i="9" s="1"/>
  <c r="B52" i="5"/>
  <c r="B189" i="9" s="1"/>
  <c r="A188" i="9"/>
  <c r="A187" i="9"/>
  <c r="A186" i="9"/>
  <c r="A185" i="9"/>
  <c r="B184" i="9"/>
  <c r="D184" i="9"/>
  <c r="F184" i="9"/>
  <c r="C185" i="9"/>
  <c r="E185" i="9"/>
  <c r="B186" i="9"/>
  <c r="D186" i="9"/>
  <c r="F186" i="9"/>
  <c r="C187" i="9"/>
  <c r="E187" i="9"/>
  <c r="B188" i="9"/>
  <c r="D188" i="9"/>
  <c r="F188" i="9"/>
  <c r="C130" i="6"/>
  <c r="C183" i="9" s="1"/>
  <c r="D130" i="6"/>
  <c r="E130" i="6"/>
  <c r="E183" i="9" s="1"/>
  <c r="F130" i="6"/>
  <c r="B130" i="6"/>
  <c r="C129" i="6"/>
  <c r="D129" i="6"/>
  <c r="D182" i="9" s="1"/>
  <c r="E129" i="6"/>
  <c r="F129" i="6"/>
  <c r="F182" i="9" s="1"/>
  <c r="B129" i="6"/>
  <c r="B182" i="9" l="1"/>
  <c r="E182" i="9"/>
  <c r="C182" i="9"/>
  <c r="E188" i="9"/>
  <c r="C188" i="9"/>
  <c r="F187" i="9"/>
  <c r="D187" i="9"/>
  <c r="B187" i="9"/>
  <c r="E186" i="9"/>
  <c r="C186" i="9"/>
  <c r="F185" i="9"/>
  <c r="D185" i="9"/>
  <c r="B185" i="9"/>
  <c r="E184" i="9"/>
  <c r="C184" i="9"/>
  <c r="F183" i="9"/>
  <c r="D183" i="9"/>
  <c r="B183" i="9"/>
  <c r="A231" i="11" l="1"/>
  <c r="A230" i="11"/>
  <c r="A229" i="11"/>
  <c r="A228" i="11"/>
  <c r="A227" i="11"/>
  <c r="A226" i="11"/>
  <c r="A217" i="11"/>
  <c r="A203" i="11"/>
  <c r="A202" i="11"/>
  <c r="A201" i="11"/>
  <c r="A200" i="11"/>
  <c r="A186" i="11"/>
  <c r="A185" i="11"/>
  <c r="A184" i="11"/>
  <c r="A183" i="11"/>
  <c r="A165" i="11"/>
  <c r="A156" i="11"/>
  <c r="A147" i="11"/>
  <c r="A115" i="11"/>
  <c r="A111" i="11"/>
  <c r="A110" i="11"/>
  <c r="A109" i="11"/>
  <c r="A108" i="11"/>
  <c r="A107" i="11"/>
  <c r="A106" i="11"/>
  <c r="A102" i="11"/>
  <c r="A101" i="11"/>
  <c r="A100" i="11"/>
  <c r="A99" i="11"/>
  <c r="A98" i="11"/>
  <c r="A97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6" i="11"/>
  <c r="A75" i="11"/>
  <c r="A74" i="11"/>
  <c r="A73" i="11"/>
  <c r="A72" i="11"/>
  <c r="A71" i="11"/>
  <c r="A62" i="11"/>
  <c r="A61" i="11"/>
  <c r="A60" i="11"/>
  <c r="A59" i="11"/>
  <c r="A58" i="11"/>
  <c r="I57" i="11"/>
  <c r="A57" i="11"/>
  <c r="A48" i="11"/>
  <c r="A44" i="11"/>
  <c r="A43" i="11"/>
  <c r="A42" i="11"/>
  <c r="A41" i="11"/>
  <c r="A40" i="11"/>
  <c r="A39" i="11"/>
  <c r="A35" i="11"/>
  <c r="A34" i="11"/>
  <c r="A33" i="11"/>
  <c r="A32" i="11"/>
  <c r="A31" i="11"/>
  <c r="A30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9" i="11"/>
  <c r="A7" i="11"/>
  <c r="A5" i="11"/>
  <c r="A3" i="11"/>
  <c r="A257" i="9" l="1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6" i="9"/>
  <c r="A235" i="9"/>
  <c r="A234" i="9"/>
  <c r="A233" i="9"/>
  <c r="A232" i="9"/>
  <c r="A231" i="9"/>
  <c r="A230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78" i="9"/>
  <c r="A177" i="9"/>
  <c r="A176" i="9"/>
  <c r="A175" i="9"/>
  <c r="A174" i="9"/>
  <c r="A173" i="9"/>
  <c r="A172" i="9"/>
  <c r="A168" i="9"/>
  <c r="A167" i="9"/>
  <c r="A166" i="9"/>
  <c r="A165" i="9"/>
  <c r="A164" i="9"/>
  <c r="A163" i="9"/>
  <c r="A159" i="9"/>
  <c r="A158" i="9"/>
  <c r="A157" i="9"/>
  <c r="A156" i="9"/>
  <c r="A155" i="9"/>
  <c r="A154" i="9"/>
  <c r="A153" i="9"/>
  <c r="R142" i="9"/>
  <c r="Q142" i="9"/>
  <c r="P142" i="9"/>
  <c r="O142" i="9"/>
  <c r="R141" i="9"/>
  <c r="Q141" i="9"/>
  <c r="P141" i="9"/>
  <c r="O141" i="9"/>
  <c r="R140" i="9"/>
  <c r="Q140" i="9"/>
  <c r="P140" i="9"/>
  <c r="P143" i="9" s="1"/>
  <c r="O140" i="9"/>
  <c r="O143" i="9" s="1"/>
  <c r="A126" i="9"/>
  <c r="A125" i="9"/>
  <c r="A124" i="9"/>
  <c r="A123" i="9"/>
  <c r="A122" i="9"/>
  <c r="A121" i="9"/>
  <c r="A120" i="9"/>
  <c r="A116" i="9"/>
  <c r="A115" i="9"/>
  <c r="A114" i="9"/>
  <c r="A113" i="9"/>
  <c r="A112" i="9"/>
  <c r="A111" i="9"/>
  <c r="A110" i="9"/>
  <c r="A106" i="9"/>
  <c r="A105" i="9"/>
  <c r="A104" i="9"/>
  <c r="A103" i="9"/>
  <c r="A102" i="9"/>
  <c r="A101" i="9"/>
  <c r="A100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77" i="9"/>
  <c r="A76" i="9"/>
  <c r="A75" i="9"/>
  <c r="A74" i="9"/>
  <c r="A73" i="9"/>
  <c r="A72" i="9"/>
  <c r="A71" i="9"/>
  <c r="I67" i="9"/>
  <c r="A67" i="9"/>
  <c r="I66" i="9"/>
  <c r="A66" i="9"/>
  <c r="I65" i="9"/>
  <c r="A65" i="9"/>
  <c r="I64" i="9"/>
  <c r="A64" i="9"/>
  <c r="I63" i="9"/>
  <c r="A63" i="9"/>
  <c r="I62" i="9"/>
  <c r="A62" i="9"/>
  <c r="I61" i="9"/>
  <c r="A61" i="9"/>
  <c r="A57" i="9"/>
  <c r="A56" i="9"/>
  <c r="A55" i="9"/>
  <c r="A54" i="9"/>
  <c r="A53" i="9"/>
  <c r="A52" i="9"/>
  <c r="A51" i="9"/>
  <c r="A47" i="9"/>
  <c r="A46" i="9"/>
  <c r="A45" i="9"/>
  <c r="A44" i="9"/>
  <c r="A43" i="9"/>
  <c r="A42" i="9"/>
  <c r="A41" i="9"/>
  <c r="A37" i="9"/>
  <c r="A36" i="9"/>
  <c r="A35" i="9"/>
  <c r="A34" i="9"/>
  <c r="A33" i="9"/>
  <c r="A32" i="9"/>
  <c r="A31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8" i="9"/>
  <c r="A7" i="9"/>
  <c r="A5" i="9"/>
  <c r="A3" i="9"/>
  <c r="R57" i="6"/>
  <c r="R58" i="6"/>
  <c r="R59" i="6"/>
  <c r="R61" i="6"/>
  <c r="R62" i="6"/>
  <c r="R63" i="6"/>
  <c r="R64" i="6"/>
  <c r="R65" i="6"/>
  <c r="R66" i="6"/>
  <c r="R67" i="6"/>
  <c r="R68" i="6"/>
  <c r="R69" i="6"/>
  <c r="R70" i="6"/>
  <c r="R71" i="6"/>
  <c r="R72" i="6"/>
  <c r="AD175" i="6"/>
  <c r="AD176" i="6"/>
  <c r="AD177" i="6"/>
  <c r="AD178" i="6"/>
  <c r="AD179" i="6"/>
  <c r="AD181" i="6"/>
  <c r="AD182" i="6"/>
  <c r="AD183" i="6"/>
  <c r="AD184" i="6"/>
  <c r="AD185" i="6"/>
  <c r="AD186" i="6"/>
  <c r="AD187" i="6"/>
  <c r="AD188" i="6"/>
  <c r="AD189" i="6"/>
  <c r="AD190" i="6"/>
  <c r="AD191" i="6"/>
  <c r="AD192" i="6"/>
  <c r="R24" i="5"/>
  <c r="R25" i="5"/>
  <c r="R26" i="5"/>
  <c r="R28" i="5"/>
  <c r="R29" i="5"/>
  <c r="R30" i="5"/>
  <c r="AD39" i="4"/>
  <c r="AD40" i="4"/>
  <c r="AD41" i="4"/>
  <c r="AD42" i="4"/>
  <c r="AD43" i="4"/>
  <c r="R15" i="4"/>
  <c r="R16" i="4"/>
  <c r="R17" i="4"/>
  <c r="R143" i="9" l="1"/>
  <c r="Q143" i="9"/>
  <c r="AD255" i="9"/>
  <c r="R31" i="5"/>
  <c r="R27" i="5"/>
  <c r="R83" i="9"/>
  <c r="R81" i="9"/>
  <c r="R60" i="6"/>
  <c r="AD251" i="9"/>
  <c r="AD249" i="9"/>
  <c r="AD247" i="9"/>
  <c r="AD244" i="9"/>
  <c r="AD242" i="9"/>
  <c r="AD240" i="9"/>
  <c r="R95" i="9"/>
  <c r="R93" i="9"/>
  <c r="R91" i="9"/>
  <c r="R89" i="9"/>
  <c r="R87" i="9"/>
  <c r="R85" i="9"/>
  <c r="AD250" i="9"/>
  <c r="AD248" i="9"/>
  <c r="AD246" i="9"/>
  <c r="AD241" i="9"/>
  <c r="R96" i="9"/>
  <c r="R94" i="9"/>
  <c r="R92" i="9"/>
  <c r="R90" i="9"/>
  <c r="R88" i="9"/>
  <c r="R86" i="9"/>
  <c r="R82" i="9"/>
  <c r="AD254" i="9"/>
  <c r="AD256" i="9"/>
  <c r="AD252" i="9"/>
  <c r="AD243" i="9"/>
  <c r="AD44" i="4"/>
  <c r="AD257" i="9"/>
  <c r="AD253" i="9"/>
  <c r="AD180" i="6"/>
  <c r="R18" i="4"/>
  <c r="R98" i="9" l="1"/>
  <c r="G159" i="9"/>
  <c r="E159" i="9"/>
  <c r="C159" i="9"/>
  <c r="B159" i="9"/>
  <c r="F159" i="9"/>
  <c r="D159" i="9"/>
  <c r="R97" i="9"/>
  <c r="AD258" i="9"/>
  <c r="R84" i="9"/>
  <c r="AD245" i="9"/>
  <c r="AD259" i="9"/>
  <c r="L101" i="6" l="1"/>
  <c r="M101" i="6"/>
  <c r="N101" i="6"/>
  <c r="L102" i="6"/>
  <c r="L144" i="9" s="1"/>
  <c r="M102" i="6"/>
  <c r="M144" i="9" s="1"/>
  <c r="N102" i="6"/>
  <c r="N144" i="9" s="1"/>
  <c r="L103" i="6"/>
  <c r="M103" i="6"/>
  <c r="N103" i="6"/>
  <c r="L104" i="6"/>
  <c r="M104" i="6"/>
  <c r="N104" i="6"/>
  <c r="L105" i="6"/>
  <c r="M105" i="6"/>
  <c r="N105" i="6"/>
  <c r="L106" i="6"/>
  <c r="M106" i="6"/>
  <c r="N106" i="6"/>
  <c r="N38" i="5"/>
  <c r="N39" i="5"/>
  <c r="N40" i="5"/>
  <c r="N41" i="5"/>
  <c r="N42" i="5"/>
  <c r="N43" i="5"/>
  <c r="N44" i="5"/>
  <c r="N45" i="5"/>
  <c r="H38" i="5"/>
  <c r="I38" i="5"/>
  <c r="J38" i="5"/>
  <c r="K38" i="5"/>
  <c r="L38" i="5"/>
  <c r="M38" i="5"/>
  <c r="H39" i="5"/>
  <c r="I39" i="5"/>
  <c r="J39" i="5"/>
  <c r="K39" i="5"/>
  <c r="L39" i="5"/>
  <c r="M39" i="5"/>
  <c r="H40" i="5"/>
  <c r="I40" i="5"/>
  <c r="J40" i="5"/>
  <c r="K40" i="5"/>
  <c r="L40" i="5"/>
  <c r="M40" i="5"/>
  <c r="H41" i="5"/>
  <c r="I41" i="5"/>
  <c r="J41" i="5"/>
  <c r="K41" i="5"/>
  <c r="L41" i="5"/>
  <c r="M41" i="5"/>
  <c r="H42" i="5"/>
  <c r="I42" i="5"/>
  <c r="J42" i="5"/>
  <c r="K42" i="5"/>
  <c r="L42" i="5"/>
  <c r="M42" i="5"/>
  <c r="H43" i="5"/>
  <c r="I43" i="5"/>
  <c r="J43" i="5"/>
  <c r="K43" i="5"/>
  <c r="L43" i="5"/>
  <c r="M43" i="5"/>
  <c r="H44" i="5"/>
  <c r="I44" i="5"/>
  <c r="J44" i="5"/>
  <c r="K44" i="5"/>
  <c r="L44" i="5"/>
  <c r="M44" i="5"/>
  <c r="H45" i="5"/>
  <c r="I45" i="5"/>
  <c r="J45" i="5"/>
  <c r="K45" i="5"/>
  <c r="L45" i="5"/>
  <c r="M45" i="5"/>
  <c r="M23" i="4"/>
  <c r="N23" i="4"/>
  <c r="P23" i="4"/>
  <c r="Q23" i="4"/>
  <c r="R23" i="4"/>
  <c r="M24" i="4"/>
  <c r="N24" i="4"/>
  <c r="P24" i="4"/>
  <c r="Q24" i="4"/>
  <c r="R24" i="4"/>
  <c r="M25" i="4"/>
  <c r="N25" i="4"/>
  <c r="P25" i="4"/>
  <c r="Q25" i="4"/>
  <c r="R25" i="4"/>
  <c r="M142" i="9" l="1"/>
  <c r="N141" i="9"/>
  <c r="M140" i="9"/>
  <c r="L151" i="9"/>
  <c r="J151" i="9"/>
  <c r="H151" i="9"/>
  <c r="L150" i="9"/>
  <c r="J150" i="9"/>
  <c r="H150" i="9"/>
  <c r="N150" i="9"/>
  <c r="M149" i="9"/>
  <c r="N148" i="9"/>
  <c r="L148" i="9"/>
  <c r="M147" i="9"/>
  <c r="N146" i="9"/>
  <c r="L146" i="9"/>
  <c r="M145" i="9"/>
  <c r="N142" i="9"/>
  <c r="M141" i="9"/>
  <c r="N140" i="9"/>
  <c r="M151" i="9"/>
  <c r="K151" i="9"/>
  <c r="I151" i="9"/>
  <c r="M150" i="9"/>
  <c r="K150" i="9"/>
  <c r="I150" i="9"/>
  <c r="N151" i="9"/>
  <c r="N149" i="9"/>
  <c r="L149" i="9"/>
  <c r="M148" i="9"/>
  <c r="N147" i="9"/>
  <c r="L147" i="9"/>
  <c r="M146" i="9"/>
  <c r="N145" i="9"/>
  <c r="L145" i="9"/>
  <c r="AB175" i="6"/>
  <c r="AC175" i="6"/>
  <c r="AB176" i="6"/>
  <c r="AC176" i="6"/>
  <c r="AB177" i="6"/>
  <c r="AC177" i="6"/>
  <c r="AB178" i="6"/>
  <c r="AC178" i="6"/>
  <c r="AB179" i="6"/>
  <c r="AC179" i="6"/>
  <c r="AB181" i="6"/>
  <c r="AC181" i="6"/>
  <c r="AB182" i="6"/>
  <c r="AC182" i="6"/>
  <c r="AB183" i="6"/>
  <c r="AC183" i="6"/>
  <c r="AB184" i="6"/>
  <c r="AC184" i="6"/>
  <c r="AB185" i="6"/>
  <c r="AC185" i="6"/>
  <c r="AB186" i="6"/>
  <c r="AC186" i="6"/>
  <c r="AB187" i="6"/>
  <c r="AC187" i="6"/>
  <c r="AB188" i="6"/>
  <c r="AC188" i="6"/>
  <c r="AB189" i="6"/>
  <c r="AC189" i="6"/>
  <c r="AB190" i="6"/>
  <c r="AC190" i="6"/>
  <c r="AB191" i="6"/>
  <c r="AC191" i="6"/>
  <c r="AB192" i="6"/>
  <c r="AC192" i="6"/>
  <c r="AB39" i="4"/>
  <c r="AC39" i="4"/>
  <c r="AB40" i="4"/>
  <c r="AC40" i="4"/>
  <c r="AB41" i="4"/>
  <c r="AC41" i="4"/>
  <c r="AB42" i="4"/>
  <c r="AC42" i="4"/>
  <c r="AB43" i="4"/>
  <c r="AC43" i="4"/>
  <c r="C101" i="6"/>
  <c r="D101" i="6"/>
  <c r="E101" i="6"/>
  <c r="F101" i="6"/>
  <c r="G101" i="6"/>
  <c r="H101" i="6"/>
  <c r="I101" i="6"/>
  <c r="J101" i="6"/>
  <c r="K101" i="6"/>
  <c r="C102" i="6"/>
  <c r="C144" i="9" s="1"/>
  <c r="D102" i="6"/>
  <c r="D144" i="9" s="1"/>
  <c r="E102" i="6"/>
  <c r="E144" i="9" s="1"/>
  <c r="F102" i="6"/>
  <c r="F144" i="9" s="1"/>
  <c r="G102" i="6"/>
  <c r="G144" i="9" s="1"/>
  <c r="H102" i="6"/>
  <c r="H144" i="9" s="1"/>
  <c r="I102" i="6"/>
  <c r="I144" i="9" s="1"/>
  <c r="J102" i="6"/>
  <c r="J144" i="9" s="1"/>
  <c r="K102" i="6"/>
  <c r="K144" i="9" s="1"/>
  <c r="C103" i="6"/>
  <c r="D103" i="6"/>
  <c r="E103" i="6"/>
  <c r="F103" i="6"/>
  <c r="G103" i="6"/>
  <c r="H103" i="6"/>
  <c r="I103" i="6"/>
  <c r="J103" i="6"/>
  <c r="K103" i="6"/>
  <c r="C104" i="6"/>
  <c r="D104" i="6"/>
  <c r="E104" i="6"/>
  <c r="F104" i="6"/>
  <c r="G104" i="6"/>
  <c r="H104" i="6"/>
  <c r="I104" i="6"/>
  <c r="J104" i="6"/>
  <c r="K104" i="6"/>
  <c r="C105" i="6"/>
  <c r="D105" i="6"/>
  <c r="E105" i="6"/>
  <c r="F105" i="6"/>
  <c r="G105" i="6"/>
  <c r="H105" i="6"/>
  <c r="I105" i="6"/>
  <c r="J105" i="6"/>
  <c r="K105" i="6"/>
  <c r="C106" i="6"/>
  <c r="D106" i="6"/>
  <c r="E106" i="6"/>
  <c r="F106" i="6"/>
  <c r="G106" i="6"/>
  <c r="H106" i="6"/>
  <c r="I106" i="6"/>
  <c r="J106" i="6"/>
  <c r="K106" i="6"/>
  <c r="B106" i="6"/>
  <c r="B105" i="6"/>
  <c r="B103" i="6"/>
  <c r="B104" i="6"/>
  <c r="B102" i="6"/>
  <c r="B144" i="9" s="1"/>
  <c r="B101" i="6"/>
  <c r="C40" i="5"/>
  <c r="D40" i="5"/>
  <c r="E40" i="5"/>
  <c r="F40" i="5"/>
  <c r="G40" i="5"/>
  <c r="C41" i="5"/>
  <c r="D41" i="5"/>
  <c r="E41" i="5"/>
  <c r="F41" i="5"/>
  <c r="G41" i="5"/>
  <c r="C42" i="5"/>
  <c r="D42" i="5"/>
  <c r="E42" i="5"/>
  <c r="F42" i="5"/>
  <c r="G42" i="5"/>
  <c r="C43" i="5"/>
  <c r="D43" i="5"/>
  <c r="E43" i="5"/>
  <c r="F43" i="5"/>
  <c r="G43" i="5"/>
  <c r="C44" i="5"/>
  <c r="D44" i="5"/>
  <c r="E44" i="5"/>
  <c r="F44" i="5"/>
  <c r="G44" i="5"/>
  <c r="C45" i="5"/>
  <c r="D45" i="5"/>
  <c r="E45" i="5"/>
  <c r="F45" i="5"/>
  <c r="G45" i="5"/>
  <c r="B44" i="5"/>
  <c r="B45" i="5"/>
  <c r="B43" i="5"/>
  <c r="B41" i="5"/>
  <c r="B42" i="5"/>
  <c r="B40" i="5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B24" i="4"/>
  <c r="B25" i="4"/>
  <c r="B23" i="4"/>
  <c r="B140" i="9" l="1"/>
  <c r="B142" i="9"/>
  <c r="L142" i="9"/>
  <c r="J142" i="9"/>
  <c r="H142" i="9"/>
  <c r="F142" i="9"/>
  <c r="D142" i="9"/>
  <c r="L141" i="9"/>
  <c r="J141" i="9"/>
  <c r="H141" i="9"/>
  <c r="F141" i="9"/>
  <c r="D141" i="9"/>
  <c r="L140" i="9"/>
  <c r="J140" i="9"/>
  <c r="H140" i="9"/>
  <c r="F140" i="9"/>
  <c r="D140" i="9"/>
  <c r="B150" i="9"/>
  <c r="G151" i="9"/>
  <c r="E151" i="9"/>
  <c r="C151" i="9"/>
  <c r="F150" i="9"/>
  <c r="D150" i="9"/>
  <c r="B146" i="9"/>
  <c r="B147" i="9"/>
  <c r="B149" i="9"/>
  <c r="J149" i="9"/>
  <c r="H149" i="9"/>
  <c r="F149" i="9"/>
  <c r="D149" i="9"/>
  <c r="K148" i="9"/>
  <c r="I148" i="9"/>
  <c r="G148" i="9"/>
  <c r="E148" i="9"/>
  <c r="C148" i="9"/>
  <c r="J147" i="9"/>
  <c r="H147" i="9"/>
  <c r="F147" i="9"/>
  <c r="D147" i="9"/>
  <c r="K146" i="9"/>
  <c r="I146" i="9"/>
  <c r="G146" i="9"/>
  <c r="E146" i="9"/>
  <c r="C146" i="9"/>
  <c r="J145" i="9"/>
  <c r="H145" i="9"/>
  <c r="F145" i="9"/>
  <c r="D145" i="9"/>
  <c r="AC257" i="9"/>
  <c r="AC256" i="9"/>
  <c r="AC255" i="9"/>
  <c r="AC254" i="9"/>
  <c r="AC253" i="9"/>
  <c r="AC252" i="9"/>
  <c r="AC251" i="9"/>
  <c r="AC250" i="9"/>
  <c r="AC249" i="9"/>
  <c r="AC248" i="9"/>
  <c r="AC247" i="9"/>
  <c r="AC246" i="9"/>
  <c r="AC244" i="9"/>
  <c r="AC243" i="9"/>
  <c r="AC242" i="9"/>
  <c r="AC241" i="9"/>
  <c r="AC240" i="9"/>
  <c r="B141" i="9"/>
  <c r="K142" i="9"/>
  <c r="I142" i="9"/>
  <c r="G142" i="9"/>
  <c r="E142" i="9"/>
  <c r="C142" i="9"/>
  <c r="K141" i="9"/>
  <c r="I141" i="9"/>
  <c r="G141" i="9"/>
  <c r="E141" i="9"/>
  <c r="C141" i="9"/>
  <c r="K140" i="9"/>
  <c r="I140" i="9"/>
  <c r="G140" i="9"/>
  <c r="E140" i="9"/>
  <c r="C140" i="9"/>
  <c r="B151" i="9"/>
  <c r="F151" i="9"/>
  <c r="D151" i="9"/>
  <c r="G150" i="9"/>
  <c r="E150" i="9"/>
  <c r="C150" i="9"/>
  <c r="B145" i="9"/>
  <c r="B148" i="9"/>
  <c r="K149" i="9"/>
  <c r="I149" i="9"/>
  <c r="G149" i="9"/>
  <c r="E149" i="9"/>
  <c r="C149" i="9"/>
  <c r="J148" i="9"/>
  <c r="H148" i="9"/>
  <c r="F148" i="9"/>
  <c r="D148" i="9"/>
  <c r="K147" i="9"/>
  <c r="I147" i="9"/>
  <c r="G147" i="9"/>
  <c r="E147" i="9"/>
  <c r="C147" i="9"/>
  <c r="J146" i="9"/>
  <c r="H146" i="9"/>
  <c r="F146" i="9"/>
  <c r="D146" i="9"/>
  <c r="K145" i="9"/>
  <c r="I145" i="9"/>
  <c r="G145" i="9"/>
  <c r="E145" i="9"/>
  <c r="C145" i="9"/>
  <c r="AB257" i="9"/>
  <c r="AB256" i="9"/>
  <c r="AB255" i="9"/>
  <c r="AB254" i="9"/>
  <c r="AB253" i="9"/>
  <c r="AB252" i="9"/>
  <c r="AB251" i="9"/>
  <c r="AB250" i="9"/>
  <c r="AB249" i="9"/>
  <c r="AB248" i="9"/>
  <c r="AB247" i="9"/>
  <c r="AB246" i="9"/>
  <c r="AB244" i="9"/>
  <c r="AB243" i="9"/>
  <c r="AB242" i="9"/>
  <c r="AB241" i="9"/>
  <c r="AB240" i="9"/>
  <c r="N143" i="9"/>
  <c r="M143" i="9"/>
  <c r="AB180" i="6"/>
  <c r="AC44" i="4"/>
  <c r="AC180" i="6"/>
  <c r="AB44" i="4"/>
  <c r="C143" i="9" l="1"/>
  <c r="K143" i="9"/>
  <c r="F143" i="9"/>
  <c r="D143" i="9"/>
  <c r="L143" i="9"/>
  <c r="B143" i="9"/>
  <c r="J143" i="9"/>
  <c r="G143" i="9"/>
  <c r="H143" i="9"/>
  <c r="AC259" i="9"/>
  <c r="AC245" i="9"/>
  <c r="AB245" i="9"/>
  <c r="AB259" i="9"/>
  <c r="E143" i="9"/>
  <c r="I143" i="9"/>
  <c r="AB258" i="9"/>
  <c r="AC258" i="9"/>
  <c r="AA192" i="6"/>
  <c r="Z192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AA191" i="6"/>
  <c r="Z191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AA189" i="6"/>
  <c r="Z189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AA188" i="6"/>
  <c r="Z188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AA187" i="6"/>
  <c r="Z187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AA186" i="6"/>
  <c r="Z186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AA185" i="6"/>
  <c r="Z185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AA184" i="6"/>
  <c r="Z184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AA183" i="6"/>
  <c r="Z183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AA182" i="6"/>
  <c r="Z182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AA181" i="6"/>
  <c r="Z181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AA179" i="6"/>
  <c r="Z179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AA177" i="6"/>
  <c r="Z177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AA176" i="6"/>
  <c r="Z176" i="6"/>
  <c r="Y176" i="6"/>
  <c r="X176" i="6"/>
  <c r="W176" i="6"/>
  <c r="V176" i="6"/>
  <c r="U176" i="6"/>
  <c r="T176" i="6"/>
  <c r="S176" i="6"/>
  <c r="R176" i="6"/>
  <c r="Q176" i="6"/>
  <c r="P176" i="6"/>
  <c r="O176" i="6"/>
  <c r="N176" i="6"/>
  <c r="M176" i="6"/>
  <c r="L176" i="6"/>
  <c r="K176" i="6"/>
  <c r="J176" i="6"/>
  <c r="I176" i="6"/>
  <c r="H176" i="6"/>
  <c r="G176" i="6"/>
  <c r="F176" i="6"/>
  <c r="E176" i="6"/>
  <c r="D176" i="6"/>
  <c r="C176" i="6"/>
  <c r="B176" i="6"/>
  <c r="AA175" i="6"/>
  <c r="Z175" i="6"/>
  <c r="Y175" i="6"/>
  <c r="X175" i="6"/>
  <c r="W175" i="6"/>
  <c r="V175" i="6"/>
  <c r="U175" i="6"/>
  <c r="T175" i="6"/>
  <c r="S175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E175" i="6"/>
  <c r="D175" i="6"/>
  <c r="C175" i="6"/>
  <c r="B175" i="6"/>
  <c r="G168" i="6"/>
  <c r="F168" i="6"/>
  <c r="E168" i="6"/>
  <c r="D168" i="6"/>
  <c r="C168" i="6"/>
  <c r="B168" i="6"/>
  <c r="L226" i="9"/>
  <c r="L225" i="9"/>
  <c r="L224" i="9"/>
  <c r="L223" i="9"/>
  <c r="L222" i="9"/>
  <c r="L221" i="9"/>
  <c r="L220" i="9"/>
  <c r="L219" i="9"/>
  <c r="L218" i="9"/>
  <c r="L217" i="9"/>
  <c r="L216" i="9"/>
  <c r="L215" i="9"/>
  <c r="L154" i="6"/>
  <c r="L213" i="9" s="1"/>
  <c r="K154" i="6"/>
  <c r="J154" i="6"/>
  <c r="I154" i="6"/>
  <c r="H154" i="6"/>
  <c r="G154" i="6"/>
  <c r="F154" i="6"/>
  <c r="E154" i="6"/>
  <c r="D154" i="6"/>
  <c r="C154" i="6"/>
  <c r="B154" i="6"/>
  <c r="L153" i="6"/>
  <c r="L212" i="9" s="1"/>
  <c r="K153" i="6"/>
  <c r="J153" i="6"/>
  <c r="I153" i="6"/>
  <c r="H153" i="6"/>
  <c r="G153" i="6"/>
  <c r="F153" i="6"/>
  <c r="E153" i="6"/>
  <c r="D153" i="6"/>
  <c r="C153" i="6"/>
  <c r="B153" i="6"/>
  <c r="L152" i="6"/>
  <c r="L211" i="9" s="1"/>
  <c r="K152" i="6"/>
  <c r="J152" i="6"/>
  <c r="I152" i="6"/>
  <c r="H152" i="6"/>
  <c r="G152" i="6"/>
  <c r="F152" i="6"/>
  <c r="E152" i="6"/>
  <c r="D152" i="6"/>
  <c r="C152" i="6"/>
  <c r="B152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B151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B150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B149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B148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B147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B146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B144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B143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B142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B140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B138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B137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B136" i="6"/>
  <c r="F127" i="6"/>
  <c r="E127" i="6"/>
  <c r="D127" i="6"/>
  <c r="C127" i="6"/>
  <c r="B127" i="6"/>
  <c r="F126" i="6"/>
  <c r="E126" i="6"/>
  <c r="D126" i="6"/>
  <c r="C126" i="6"/>
  <c r="B126" i="6"/>
  <c r="F125" i="6"/>
  <c r="E125" i="6"/>
  <c r="D125" i="6"/>
  <c r="C125" i="6"/>
  <c r="B125" i="6"/>
  <c r="F124" i="6"/>
  <c r="E124" i="6"/>
  <c r="D124" i="6"/>
  <c r="C124" i="6"/>
  <c r="B124" i="6"/>
  <c r="F123" i="6"/>
  <c r="E123" i="6"/>
  <c r="D123" i="6"/>
  <c r="C123" i="6"/>
  <c r="B123" i="6"/>
  <c r="F122" i="6"/>
  <c r="E122" i="6"/>
  <c r="D122" i="6"/>
  <c r="C122" i="6"/>
  <c r="B122" i="6"/>
  <c r="G108" i="6"/>
  <c r="F108" i="6"/>
  <c r="E108" i="6"/>
  <c r="D108" i="6"/>
  <c r="C108" i="6"/>
  <c r="B108" i="6"/>
  <c r="G100" i="6"/>
  <c r="F100" i="6"/>
  <c r="E100" i="6"/>
  <c r="D100" i="6"/>
  <c r="C100" i="6"/>
  <c r="B100" i="6"/>
  <c r="G99" i="6"/>
  <c r="F99" i="6"/>
  <c r="E99" i="6"/>
  <c r="D99" i="6"/>
  <c r="C99" i="6"/>
  <c r="B99" i="6"/>
  <c r="G98" i="6"/>
  <c r="F98" i="6"/>
  <c r="E98" i="6"/>
  <c r="D98" i="6"/>
  <c r="C98" i="6"/>
  <c r="B98" i="6"/>
  <c r="G97" i="6"/>
  <c r="F97" i="6"/>
  <c r="E97" i="6"/>
  <c r="D97" i="6"/>
  <c r="C97" i="6"/>
  <c r="B97" i="6"/>
  <c r="G96" i="6"/>
  <c r="F96" i="6"/>
  <c r="E96" i="6"/>
  <c r="D96" i="6"/>
  <c r="C96" i="6"/>
  <c r="B96" i="6"/>
  <c r="G95" i="6"/>
  <c r="F95" i="6"/>
  <c r="E95" i="6"/>
  <c r="D95" i="6"/>
  <c r="C95" i="6"/>
  <c r="B95" i="6"/>
  <c r="G94" i="6"/>
  <c r="F94" i="6"/>
  <c r="E94" i="6"/>
  <c r="D94" i="6"/>
  <c r="C94" i="6"/>
  <c r="B94" i="6"/>
  <c r="F92" i="6"/>
  <c r="E92" i="6"/>
  <c r="D92" i="6"/>
  <c r="C92" i="6"/>
  <c r="B92" i="6"/>
  <c r="F91" i="6"/>
  <c r="E91" i="6"/>
  <c r="D91" i="6"/>
  <c r="C91" i="6"/>
  <c r="B91" i="6"/>
  <c r="F90" i="6"/>
  <c r="E90" i="6"/>
  <c r="D90" i="6"/>
  <c r="C90" i="6"/>
  <c r="B90" i="6"/>
  <c r="F89" i="6"/>
  <c r="E89" i="6"/>
  <c r="D89" i="6"/>
  <c r="C89" i="6"/>
  <c r="B89" i="6"/>
  <c r="F88" i="6"/>
  <c r="E88" i="6"/>
  <c r="D88" i="6"/>
  <c r="C88" i="6"/>
  <c r="B88" i="6"/>
  <c r="F87" i="6"/>
  <c r="E87" i="6"/>
  <c r="D87" i="6"/>
  <c r="C87" i="6"/>
  <c r="B87" i="6"/>
  <c r="F80" i="6"/>
  <c r="E80" i="6"/>
  <c r="D80" i="6"/>
  <c r="C80" i="6"/>
  <c r="B80" i="6"/>
  <c r="F79" i="6"/>
  <c r="E79" i="6"/>
  <c r="D79" i="6"/>
  <c r="C79" i="6"/>
  <c r="B79" i="6"/>
  <c r="F78" i="6"/>
  <c r="E78" i="6"/>
  <c r="D78" i="6"/>
  <c r="C78" i="6"/>
  <c r="B78" i="6"/>
  <c r="F77" i="6"/>
  <c r="E77" i="6"/>
  <c r="D77" i="6"/>
  <c r="C77" i="6"/>
  <c r="B77" i="6"/>
  <c r="F76" i="6"/>
  <c r="E76" i="6"/>
  <c r="D76" i="6"/>
  <c r="C76" i="6"/>
  <c r="B76" i="6"/>
  <c r="F75" i="6"/>
  <c r="E75" i="6"/>
  <c r="D75" i="6"/>
  <c r="C75" i="6"/>
  <c r="B75" i="6"/>
  <c r="F74" i="6"/>
  <c r="E74" i="6"/>
  <c r="D74" i="6"/>
  <c r="C74" i="6"/>
  <c r="B74" i="6"/>
  <c r="F73" i="6"/>
  <c r="E73" i="6"/>
  <c r="D73" i="6"/>
  <c r="C73" i="6"/>
  <c r="B73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F56" i="6"/>
  <c r="E56" i="6"/>
  <c r="D56" i="6"/>
  <c r="C56" i="6"/>
  <c r="B56" i="6"/>
  <c r="F55" i="6"/>
  <c r="E55" i="6"/>
  <c r="D55" i="6"/>
  <c r="C55" i="6"/>
  <c r="B55" i="6"/>
  <c r="F54" i="6"/>
  <c r="E54" i="6"/>
  <c r="D54" i="6"/>
  <c r="C54" i="6"/>
  <c r="B54" i="6"/>
  <c r="F53" i="6"/>
  <c r="E53" i="6"/>
  <c r="D53" i="6"/>
  <c r="C53" i="6"/>
  <c r="B53" i="6"/>
  <c r="F52" i="6"/>
  <c r="E52" i="6"/>
  <c r="D52" i="6"/>
  <c r="C52" i="6"/>
  <c r="B52" i="6"/>
  <c r="F51" i="6"/>
  <c r="E51" i="6"/>
  <c r="D51" i="6"/>
  <c r="C51" i="6"/>
  <c r="B51" i="6"/>
  <c r="F50" i="6"/>
  <c r="E50" i="6"/>
  <c r="D50" i="6"/>
  <c r="C50" i="6"/>
  <c r="B50" i="6"/>
  <c r="G49" i="6"/>
  <c r="F49" i="6"/>
  <c r="E49" i="6"/>
  <c r="D49" i="6"/>
  <c r="C49" i="6"/>
  <c r="B49" i="6"/>
  <c r="G48" i="6"/>
  <c r="F48" i="6"/>
  <c r="E48" i="6"/>
  <c r="D48" i="6"/>
  <c r="C48" i="6"/>
  <c r="B48" i="6"/>
  <c r="G47" i="6"/>
  <c r="F47" i="6"/>
  <c r="E47" i="6"/>
  <c r="D47" i="6"/>
  <c r="C47" i="6"/>
  <c r="B47" i="6"/>
  <c r="G46" i="6"/>
  <c r="F46" i="6"/>
  <c r="E46" i="6"/>
  <c r="D46" i="6"/>
  <c r="C46" i="6"/>
  <c r="B46" i="6"/>
  <c r="G45" i="6"/>
  <c r="F45" i="6"/>
  <c r="E45" i="6"/>
  <c r="D45" i="6"/>
  <c r="C45" i="6"/>
  <c r="B45" i="6"/>
  <c r="G44" i="6"/>
  <c r="F44" i="6"/>
  <c r="E44" i="6"/>
  <c r="D44" i="6"/>
  <c r="C44" i="6"/>
  <c r="B44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F22" i="6"/>
  <c r="E22" i="6"/>
  <c r="D22" i="6"/>
  <c r="C22" i="6"/>
  <c r="B22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F5" i="6"/>
  <c r="E5" i="6"/>
  <c r="D5" i="6"/>
  <c r="C5" i="6"/>
  <c r="B5" i="6"/>
  <c r="G4" i="6"/>
  <c r="F4" i="6"/>
  <c r="E4" i="6"/>
  <c r="D4" i="6"/>
  <c r="C4" i="6"/>
  <c r="B4" i="6"/>
  <c r="G3" i="6"/>
  <c r="F3" i="6"/>
  <c r="E3" i="6"/>
  <c r="D3" i="6"/>
  <c r="C3" i="6"/>
  <c r="B3" i="6"/>
  <c r="C2" i="6"/>
  <c r="B2" i="6"/>
  <c r="G238" i="9"/>
  <c r="G237" i="9"/>
  <c r="L68" i="5"/>
  <c r="K68" i="5"/>
  <c r="J68" i="5"/>
  <c r="I68" i="5"/>
  <c r="H68" i="5"/>
  <c r="G68" i="5"/>
  <c r="F68" i="5"/>
  <c r="E68" i="5"/>
  <c r="D68" i="5"/>
  <c r="C68" i="5"/>
  <c r="B68" i="5"/>
  <c r="L67" i="5"/>
  <c r="K67" i="5"/>
  <c r="J67" i="5"/>
  <c r="I67" i="5"/>
  <c r="H67" i="5"/>
  <c r="G67" i="5"/>
  <c r="F67" i="5"/>
  <c r="E67" i="5"/>
  <c r="D67" i="5"/>
  <c r="C67" i="5"/>
  <c r="B67" i="5"/>
  <c r="L64" i="5"/>
  <c r="K64" i="5"/>
  <c r="J64" i="5"/>
  <c r="I64" i="5"/>
  <c r="H64" i="5"/>
  <c r="G64" i="5"/>
  <c r="F64" i="5"/>
  <c r="E64" i="5"/>
  <c r="D64" i="5"/>
  <c r="C64" i="5"/>
  <c r="B64" i="5"/>
  <c r="L63" i="5"/>
  <c r="K63" i="5"/>
  <c r="J63" i="5"/>
  <c r="I63" i="5"/>
  <c r="H63" i="5"/>
  <c r="G63" i="5"/>
  <c r="F63" i="5"/>
  <c r="E63" i="5"/>
  <c r="D63" i="5"/>
  <c r="C63" i="5"/>
  <c r="B63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F51" i="5"/>
  <c r="E51" i="5"/>
  <c r="D51" i="5"/>
  <c r="C51" i="5"/>
  <c r="B51" i="5"/>
  <c r="F50" i="5"/>
  <c r="E50" i="5"/>
  <c r="D50" i="5"/>
  <c r="C50" i="5"/>
  <c r="B50" i="5"/>
  <c r="G39" i="5"/>
  <c r="F39" i="5"/>
  <c r="E39" i="5"/>
  <c r="D39" i="5"/>
  <c r="C39" i="5"/>
  <c r="B39" i="5"/>
  <c r="G38" i="5"/>
  <c r="F38" i="5"/>
  <c r="E38" i="5"/>
  <c r="D38" i="5"/>
  <c r="C38" i="5"/>
  <c r="B38" i="5"/>
  <c r="F37" i="5"/>
  <c r="E37" i="5"/>
  <c r="D37" i="5"/>
  <c r="C37" i="5"/>
  <c r="B37" i="5"/>
  <c r="F36" i="5"/>
  <c r="E36" i="5"/>
  <c r="D36" i="5"/>
  <c r="C36" i="5"/>
  <c r="B36" i="5"/>
  <c r="F33" i="5"/>
  <c r="E33" i="5"/>
  <c r="D33" i="5"/>
  <c r="C33" i="5"/>
  <c r="B33" i="5"/>
  <c r="F32" i="5"/>
  <c r="E32" i="5"/>
  <c r="D32" i="5"/>
  <c r="C32" i="5"/>
  <c r="B32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Q24" i="5"/>
  <c r="Q27" i="5" s="1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F23" i="5"/>
  <c r="E23" i="5"/>
  <c r="D23" i="5"/>
  <c r="C23" i="5"/>
  <c r="B23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Q29" i="9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Q28" i="9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5" i="5"/>
  <c r="E5" i="5"/>
  <c r="D5" i="5"/>
  <c r="C5" i="5"/>
  <c r="B5" i="5"/>
  <c r="G4" i="5"/>
  <c r="F4" i="5"/>
  <c r="E4" i="5"/>
  <c r="D4" i="5"/>
  <c r="C4" i="5"/>
  <c r="B4" i="5"/>
  <c r="E3" i="5"/>
  <c r="D3" i="5"/>
  <c r="C3" i="5"/>
  <c r="B3" i="5"/>
  <c r="C2" i="5"/>
  <c r="B2" i="5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G38" i="4"/>
  <c r="F38" i="4"/>
  <c r="E38" i="4"/>
  <c r="D38" i="4"/>
  <c r="C38" i="4"/>
  <c r="B38" i="4"/>
  <c r="L36" i="4"/>
  <c r="K36" i="4"/>
  <c r="J36" i="4"/>
  <c r="I36" i="4"/>
  <c r="H36" i="4"/>
  <c r="G36" i="4"/>
  <c r="F36" i="4"/>
  <c r="E36" i="4"/>
  <c r="D36" i="4"/>
  <c r="C36" i="4"/>
  <c r="B36" i="4"/>
  <c r="L35" i="4"/>
  <c r="K35" i="4"/>
  <c r="J35" i="4"/>
  <c r="I35" i="4"/>
  <c r="H35" i="4"/>
  <c r="G35" i="4"/>
  <c r="F35" i="4"/>
  <c r="E35" i="4"/>
  <c r="D35" i="4"/>
  <c r="C35" i="4"/>
  <c r="B35" i="4"/>
  <c r="L34" i="4"/>
  <c r="K34" i="4"/>
  <c r="J34" i="4"/>
  <c r="I34" i="4"/>
  <c r="H34" i="4"/>
  <c r="G34" i="4"/>
  <c r="F34" i="4"/>
  <c r="E34" i="4"/>
  <c r="D34" i="4"/>
  <c r="C34" i="4"/>
  <c r="B34" i="4"/>
  <c r="V32" i="4"/>
  <c r="U32" i="4"/>
  <c r="T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V31" i="4"/>
  <c r="U31" i="4"/>
  <c r="T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V30" i="4"/>
  <c r="U30" i="4"/>
  <c r="T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F28" i="4"/>
  <c r="E28" i="4"/>
  <c r="D28" i="4"/>
  <c r="C28" i="4"/>
  <c r="F26" i="4"/>
  <c r="E26" i="4"/>
  <c r="D26" i="4"/>
  <c r="C26" i="4"/>
  <c r="B26" i="4"/>
  <c r="G22" i="4"/>
  <c r="F22" i="4"/>
  <c r="E22" i="4"/>
  <c r="D22" i="4"/>
  <c r="C22" i="4"/>
  <c r="B22" i="4"/>
  <c r="F21" i="4"/>
  <c r="E21" i="4"/>
  <c r="D21" i="4"/>
  <c r="C21" i="4"/>
  <c r="B21" i="4"/>
  <c r="F19" i="4"/>
  <c r="E19" i="4"/>
  <c r="D19" i="4"/>
  <c r="C19" i="4"/>
  <c r="B19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Q15" i="4"/>
  <c r="P15" i="4"/>
  <c r="P18" i="4" s="1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F14" i="4"/>
  <c r="E14" i="4"/>
  <c r="D14" i="4"/>
  <c r="C14" i="4"/>
  <c r="B14" i="4"/>
  <c r="G13" i="4"/>
  <c r="F13" i="4"/>
  <c r="E13" i="4"/>
  <c r="D13" i="4"/>
  <c r="C13" i="4"/>
  <c r="B13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F10" i="4"/>
  <c r="E10" i="4"/>
  <c r="D10" i="4"/>
  <c r="C10" i="4"/>
  <c r="B10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F5" i="4"/>
  <c r="E5" i="4"/>
  <c r="D5" i="4"/>
  <c r="C5" i="4"/>
  <c r="B5" i="4"/>
  <c r="G4" i="4"/>
  <c r="F4" i="4"/>
  <c r="E4" i="4"/>
  <c r="D4" i="4"/>
  <c r="C4" i="4"/>
  <c r="B4" i="4"/>
  <c r="E3" i="4"/>
  <c r="D3" i="4"/>
  <c r="C3" i="4"/>
  <c r="B3" i="4"/>
  <c r="C2" i="4"/>
  <c r="B2" i="4"/>
  <c r="D38" i="9" l="1"/>
  <c r="F38" i="9"/>
  <c r="E39" i="9"/>
  <c r="D48" i="9"/>
  <c r="H48" i="9"/>
  <c r="G49" i="9"/>
  <c r="D58" i="9"/>
  <c r="B59" i="9"/>
  <c r="F59" i="9"/>
  <c r="B68" i="9"/>
  <c r="F68" i="9"/>
  <c r="D69" i="9"/>
  <c r="B78" i="9"/>
  <c r="F78" i="9"/>
  <c r="E79" i="9"/>
  <c r="B107" i="9"/>
  <c r="F107" i="9"/>
  <c r="E108" i="9"/>
  <c r="D117" i="9"/>
  <c r="C118" i="9"/>
  <c r="B127" i="9"/>
  <c r="F127" i="9"/>
  <c r="E128" i="9"/>
  <c r="D137" i="9"/>
  <c r="B138" i="9"/>
  <c r="F138" i="9"/>
  <c r="D160" i="9"/>
  <c r="C161" i="9"/>
  <c r="B169" i="9"/>
  <c r="F169" i="9"/>
  <c r="E170" i="9"/>
  <c r="D179" i="9"/>
  <c r="D237" i="9"/>
  <c r="B238" i="9"/>
  <c r="F238" i="9"/>
  <c r="B3" i="9"/>
  <c r="B3" i="11"/>
  <c r="B5" i="9"/>
  <c r="B5" i="11"/>
  <c r="D5" i="9"/>
  <c r="D5" i="11"/>
  <c r="F5" i="9"/>
  <c r="F5" i="11"/>
  <c r="B7" i="9"/>
  <c r="B7" i="11"/>
  <c r="F7" i="9"/>
  <c r="F7" i="11"/>
  <c r="B8" i="9"/>
  <c r="B9" i="11"/>
  <c r="F8" i="9"/>
  <c r="F9" i="11"/>
  <c r="E12" i="9"/>
  <c r="I12" i="9"/>
  <c r="M12" i="9"/>
  <c r="Q12" i="9"/>
  <c r="B13" i="9"/>
  <c r="F13" i="9"/>
  <c r="J13" i="9"/>
  <c r="N13" i="9"/>
  <c r="C14" i="9"/>
  <c r="G14" i="9"/>
  <c r="K14" i="9"/>
  <c r="O14" i="9"/>
  <c r="B16" i="9"/>
  <c r="F16" i="9"/>
  <c r="J16" i="9"/>
  <c r="N16" i="9"/>
  <c r="R16" i="9"/>
  <c r="E17" i="9"/>
  <c r="I17" i="9"/>
  <c r="M17" i="9"/>
  <c r="Q17" i="9"/>
  <c r="D18" i="9"/>
  <c r="H18" i="9"/>
  <c r="L18" i="9"/>
  <c r="P18" i="9"/>
  <c r="C19" i="9"/>
  <c r="G19" i="9"/>
  <c r="K19" i="9"/>
  <c r="O19" i="9"/>
  <c r="B20" i="9"/>
  <c r="F20" i="9"/>
  <c r="F21" i="11"/>
  <c r="J20" i="9"/>
  <c r="N20" i="9"/>
  <c r="R20" i="9"/>
  <c r="E21" i="9"/>
  <c r="I21" i="9"/>
  <c r="M21" i="9"/>
  <c r="Q21" i="9"/>
  <c r="B38" i="9"/>
  <c r="C39" i="9"/>
  <c r="B48" i="9"/>
  <c r="F48" i="9"/>
  <c r="C49" i="9"/>
  <c r="E49" i="9"/>
  <c r="B58" i="9"/>
  <c r="F58" i="9"/>
  <c r="D59" i="9"/>
  <c r="D68" i="9"/>
  <c r="B69" i="9"/>
  <c r="F69" i="9"/>
  <c r="D78" i="9"/>
  <c r="C79" i="9"/>
  <c r="D107" i="9"/>
  <c r="C108" i="9"/>
  <c r="B117" i="9"/>
  <c r="F117" i="9"/>
  <c r="E118" i="9"/>
  <c r="D127" i="9"/>
  <c r="C128" i="9"/>
  <c r="B137" i="9"/>
  <c r="F137" i="9"/>
  <c r="D138" i="9"/>
  <c r="B160" i="9"/>
  <c r="F160" i="9"/>
  <c r="E161" i="9"/>
  <c r="D169" i="9"/>
  <c r="C170" i="9"/>
  <c r="B179" i="9"/>
  <c r="F179" i="9"/>
  <c r="F171" i="11"/>
  <c r="C180" i="9"/>
  <c r="E180" i="9"/>
  <c r="B237" i="9"/>
  <c r="B223" i="11"/>
  <c r="F237" i="9"/>
  <c r="F223" i="11"/>
  <c r="D238" i="9"/>
  <c r="D7" i="9"/>
  <c r="D7" i="11"/>
  <c r="D8" i="9"/>
  <c r="D9" i="11"/>
  <c r="C12" i="9"/>
  <c r="G12" i="9"/>
  <c r="K12" i="9"/>
  <c r="O12" i="9"/>
  <c r="D13" i="9"/>
  <c r="H13" i="9"/>
  <c r="L13" i="9"/>
  <c r="P13" i="9"/>
  <c r="R13" i="9"/>
  <c r="E14" i="9"/>
  <c r="I14" i="9"/>
  <c r="M14" i="9"/>
  <c r="Q14" i="9"/>
  <c r="D16" i="9"/>
  <c r="H16" i="9"/>
  <c r="L16" i="9"/>
  <c r="P16" i="9"/>
  <c r="C17" i="9"/>
  <c r="G17" i="9"/>
  <c r="K17" i="9"/>
  <c r="O17" i="9"/>
  <c r="B18" i="9"/>
  <c r="B19" i="11"/>
  <c r="F18" i="9"/>
  <c r="F19" i="11"/>
  <c r="J18" i="9"/>
  <c r="J19" i="11"/>
  <c r="N18" i="9"/>
  <c r="N19" i="11"/>
  <c r="R18" i="9"/>
  <c r="R19" i="11"/>
  <c r="E19" i="9"/>
  <c r="I19" i="9"/>
  <c r="M19" i="9"/>
  <c r="Q19" i="9"/>
  <c r="D20" i="9"/>
  <c r="D21" i="11"/>
  <c r="H20" i="9"/>
  <c r="L20" i="9"/>
  <c r="P20" i="9"/>
  <c r="C21" i="9"/>
  <c r="G21" i="9"/>
  <c r="K21" i="9"/>
  <c r="O21" i="9"/>
  <c r="B22" i="9"/>
  <c r="D22" i="9"/>
  <c r="F22" i="9"/>
  <c r="H22" i="9"/>
  <c r="J22" i="9"/>
  <c r="L22" i="9"/>
  <c r="N22" i="9"/>
  <c r="P22" i="9"/>
  <c r="R22" i="9"/>
  <c r="C23" i="9"/>
  <c r="E23" i="9"/>
  <c r="G23" i="9"/>
  <c r="I23" i="9"/>
  <c r="K23" i="9"/>
  <c r="M23" i="9"/>
  <c r="O23" i="9"/>
  <c r="Q23" i="9"/>
  <c r="B24" i="9"/>
  <c r="B24" i="11"/>
  <c r="D24" i="9"/>
  <c r="D24" i="11"/>
  <c r="F24" i="9"/>
  <c r="F24" i="11"/>
  <c r="H24" i="9"/>
  <c r="H24" i="11"/>
  <c r="J24" i="9"/>
  <c r="J24" i="11"/>
  <c r="L24" i="9"/>
  <c r="L24" i="11"/>
  <c r="N24" i="9"/>
  <c r="N24" i="11"/>
  <c r="P24" i="9"/>
  <c r="P24" i="11"/>
  <c r="R24" i="9"/>
  <c r="R24" i="11"/>
  <c r="C25" i="9"/>
  <c r="E25" i="9"/>
  <c r="G25" i="9"/>
  <c r="I25" i="9"/>
  <c r="K25" i="9"/>
  <c r="M25" i="9"/>
  <c r="O25" i="9"/>
  <c r="Q25" i="9"/>
  <c r="B26" i="9"/>
  <c r="B26" i="11"/>
  <c r="D26" i="9"/>
  <c r="F26" i="9"/>
  <c r="H26" i="9"/>
  <c r="J26" i="9"/>
  <c r="L26" i="9"/>
  <c r="N26" i="9"/>
  <c r="P26" i="9"/>
  <c r="R26" i="9"/>
  <c r="C27" i="9"/>
  <c r="E27" i="9"/>
  <c r="G27" i="9"/>
  <c r="I27" i="9"/>
  <c r="K27" i="9"/>
  <c r="M27" i="9"/>
  <c r="O27" i="9"/>
  <c r="Q27" i="9"/>
  <c r="B31" i="9"/>
  <c r="D31" i="9"/>
  <c r="F31" i="9"/>
  <c r="C32" i="9"/>
  <c r="E32" i="9"/>
  <c r="B33" i="9"/>
  <c r="D33" i="9"/>
  <c r="F33" i="9"/>
  <c r="C34" i="9"/>
  <c r="C33" i="11"/>
  <c r="E34" i="9"/>
  <c r="E33" i="11"/>
  <c r="B35" i="9"/>
  <c r="D35" i="9"/>
  <c r="F35" i="9"/>
  <c r="C36" i="9"/>
  <c r="E36" i="9"/>
  <c r="B37" i="9"/>
  <c r="D37" i="9"/>
  <c r="F37" i="9"/>
  <c r="C41" i="9"/>
  <c r="E41" i="9"/>
  <c r="G41" i="9"/>
  <c r="B42" i="9"/>
  <c r="D42" i="9"/>
  <c r="F42" i="9"/>
  <c r="H42" i="9"/>
  <c r="C43" i="9"/>
  <c r="E43" i="9"/>
  <c r="G43" i="9"/>
  <c r="B44" i="9"/>
  <c r="B42" i="11"/>
  <c r="D44" i="9"/>
  <c r="D42" i="11"/>
  <c r="F44" i="9"/>
  <c r="F42" i="11"/>
  <c r="H44" i="9"/>
  <c r="H42" i="11"/>
  <c r="C45" i="9"/>
  <c r="E45" i="9"/>
  <c r="G45" i="9"/>
  <c r="B46" i="9"/>
  <c r="D46" i="9"/>
  <c r="F46" i="9"/>
  <c r="H46" i="9"/>
  <c r="C47" i="9"/>
  <c r="E47" i="9"/>
  <c r="G47" i="9"/>
  <c r="B51" i="9"/>
  <c r="D51" i="9"/>
  <c r="F51" i="9"/>
  <c r="C52" i="9"/>
  <c r="E52" i="9"/>
  <c r="G52" i="9"/>
  <c r="G49" i="11"/>
  <c r="B53" i="9"/>
  <c r="D53" i="9"/>
  <c r="F53" i="9"/>
  <c r="C54" i="9"/>
  <c r="C51" i="11"/>
  <c r="E54" i="9"/>
  <c r="E51" i="11"/>
  <c r="G54" i="9"/>
  <c r="G51" i="11"/>
  <c r="B55" i="9"/>
  <c r="D55" i="9"/>
  <c r="F55" i="9"/>
  <c r="C56" i="9"/>
  <c r="E56" i="9"/>
  <c r="G56" i="9"/>
  <c r="B57" i="9"/>
  <c r="D57" i="9"/>
  <c r="F57" i="9"/>
  <c r="C61" i="9"/>
  <c r="E61" i="9"/>
  <c r="G61" i="9"/>
  <c r="C62" i="9"/>
  <c r="E62" i="9"/>
  <c r="G62" i="9"/>
  <c r="C63" i="9"/>
  <c r="E63" i="9"/>
  <c r="G63" i="9"/>
  <c r="C64" i="9"/>
  <c r="E64" i="9"/>
  <c r="G64" i="9"/>
  <c r="C65" i="9"/>
  <c r="E65" i="9"/>
  <c r="G65" i="9"/>
  <c r="C66" i="9"/>
  <c r="E66" i="9"/>
  <c r="G66" i="9"/>
  <c r="C67" i="9"/>
  <c r="E67" i="9"/>
  <c r="G67" i="9"/>
  <c r="C71" i="9"/>
  <c r="E71" i="9"/>
  <c r="B72" i="9"/>
  <c r="D72" i="9"/>
  <c r="F72" i="9"/>
  <c r="C73" i="9"/>
  <c r="E73" i="9"/>
  <c r="B74" i="9"/>
  <c r="D74" i="9"/>
  <c r="F74" i="9"/>
  <c r="C75" i="9"/>
  <c r="E75" i="9"/>
  <c r="B76" i="9"/>
  <c r="D76" i="9"/>
  <c r="F76" i="9"/>
  <c r="C77" i="9"/>
  <c r="E77" i="9"/>
  <c r="B81" i="9"/>
  <c r="D81" i="9"/>
  <c r="F81" i="9"/>
  <c r="H81" i="9"/>
  <c r="J81" i="9"/>
  <c r="L81" i="9"/>
  <c r="N81" i="9"/>
  <c r="P81" i="9"/>
  <c r="B82" i="9"/>
  <c r="D82" i="9"/>
  <c r="F82" i="9"/>
  <c r="H82" i="9"/>
  <c r="J82" i="9"/>
  <c r="L82" i="9"/>
  <c r="N82" i="9"/>
  <c r="P82" i="9"/>
  <c r="B83" i="9"/>
  <c r="D83" i="9"/>
  <c r="F83" i="9"/>
  <c r="H83" i="9"/>
  <c r="J83" i="9"/>
  <c r="L83" i="9"/>
  <c r="N83" i="9"/>
  <c r="P83" i="9"/>
  <c r="B85" i="9"/>
  <c r="D85" i="9"/>
  <c r="F85" i="9"/>
  <c r="H85" i="9"/>
  <c r="J85" i="9"/>
  <c r="L85" i="9"/>
  <c r="N85" i="9"/>
  <c r="P85" i="9"/>
  <c r="B86" i="9"/>
  <c r="D86" i="9"/>
  <c r="F86" i="9"/>
  <c r="H86" i="9"/>
  <c r="J86" i="9"/>
  <c r="L86" i="9"/>
  <c r="N86" i="9"/>
  <c r="P86" i="9"/>
  <c r="B87" i="9"/>
  <c r="D87" i="9"/>
  <c r="F87" i="9"/>
  <c r="H87" i="9"/>
  <c r="J87" i="9"/>
  <c r="L87" i="9"/>
  <c r="N87" i="9"/>
  <c r="P87" i="9"/>
  <c r="B88" i="9"/>
  <c r="D88" i="9"/>
  <c r="F88" i="9"/>
  <c r="H88" i="9"/>
  <c r="J88" i="9"/>
  <c r="L88" i="9"/>
  <c r="N88" i="9"/>
  <c r="P88" i="9"/>
  <c r="B89" i="9"/>
  <c r="D89" i="9"/>
  <c r="F89" i="9"/>
  <c r="H89" i="9"/>
  <c r="J89" i="9"/>
  <c r="L89" i="9"/>
  <c r="N89" i="9"/>
  <c r="P89" i="9"/>
  <c r="B90" i="9"/>
  <c r="D90" i="9"/>
  <c r="F90" i="9"/>
  <c r="H90" i="9"/>
  <c r="J90" i="9"/>
  <c r="L90" i="9"/>
  <c r="N90" i="9"/>
  <c r="P90" i="9"/>
  <c r="B91" i="9"/>
  <c r="D91" i="9"/>
  <c r="F91" i="9"/>
  <c r="H91" i="9"/>
  <c r="J91" i="9"/>
  <c r="L91" i="9"/>
  <c r="N91" i="9"/>
  <c r="P91" i="9"/>
  <c r="B92" i="9"/>
  <c r="D92" i="9"/>
  <c r="F92" i="9"/>
  <c r="H92" i="9"/>
  <c r="J92" i="9"/>
  <c r="L92" i="9"/>
  <c r="N92" i="9"/>
  <c r="P92" i="9"/>
  <c r="B93" i="9"/>
  <c r="D93" i="9"/>
  <c r="F93" i="9"/>
  <c r="H93" i="9"/>
  <c r="J93" i="9"/>
  <c r="L93" i="9"/>
  <c r="N93" i="9"/>
  <c r="P93" i="9"/>
  <c r="B94" i="9"/>
  <c r="D94" i="9"/>
  <c r="F94" i="9"/>
  <c r="H94" i="9"/>
  <c r="J94" i="9"/>
  <c r="L94" i="9"/>
  <c r="N94" i="9"/>
  <c r="P94" i="9"/>
  <c r="B95" i="9"/>
  <c r="D95" i="9"/>
  <c r="F95" i="9"/>
  <c r="H95" i="9"/>
  <c r="J95" i="9"/>
  <c r="L95" i="9"/>
  <c r="N95" i="9"/>
  <c r="P95" i="9"/>
  <c r="B96" i="9"/>
  <c r="D96" i="9"/>
  <c r="F96" i="9"/>
  <c r="H96" i="9"/>
  <c r="J96" i="9"/>
  <c r="L96" i="9"/>
  <c r="N96" i="9"/>
  <c r="P96" i="9"/>
  <c r="B100" i="9"/>
  <c r="D100" i="9"/>
  <c r="F100" i="9"/>
  <c r="C101" i="9"/>
  <c r="E101" i="9"/>
  <c r="B102" i="9"/>
  <c r="D102" i="9"/>
  <c r="F102" i="9"/>
  <c r="C103" i="9"/>
  <c r="E103" i="9"/>
  <c r="B104" i="9"/>
  <c r="D104" i="9"/>
  <c r="F104" i="9"/>
  <c r="C105" i="9"/>
  <c r="E105" i="9"/>
  <c r="B106" i="9"/>
  <c r="D106" i="9"/>
  <c r="F106" i="9"/>
  <c r="C110" i="9"/>
  <c r="E110" i="9"/>
  <c r="B111" i="9"/>
  <c r="D111" i="9"/>
  <c r="F111" i="9"/>
  <c r="C112" i="9"/>
  <c r="E112" i="9"/>
  <c r="B113" i="9"/>
  <c r="D113" i="9"/>
  <c r="F113" i="9"/>
  <c r="C114" i="9"/>
  <c r="E114" i="9"/>
  <c r="B115" i="9"/>
  <c r="D115" i="9"/>
  <c r="F115" i="9"/>
  <c r="C116" i="9"/>
  <c r="E116" i="9"/>
  <c r="B120" i="9"/>
  <c r="D120" i="9"/>
  <c r="F120" i="9"/>
  <c r="C121" i="9"/>
  <c r="E121" i="9"/>
  <c r="B122" i="9"/>
  <c r="D122" i="9"/>
  <c r="F122" i="9"/>
  <c r="C123" i="9"/>
  <c r="E123" i="9"/>
  <c r="B124" i="9"/>
  <c r="D124" i="9"/>
  <c r="F124" i="9"/>
  <c r="C125" i="9"/>
  <c r="E125" i="9"/>
  <c r="B126" i="9"/>
  <c r="D126" i="9"/>
  <c r="F126" i="9"/>
  <c r="C130" i="9"/>
  <c r="E130" i="9"/>
  <c r="G130" i="9"/>
  <c r="C131" i="9"/>
  <c r="E131" i="9"/>
  <c r="G131" i="9"/>
  <c r="C132" i="9"/>
  <c r="E132" i="9"/>
  <c r="T204" i="9"/>
  <c r="C205" i="9"/>
  <c r="G205" i="9"/>
  <c r="K205" i="9"/>
  <c r="O205" i="9"/>
  <c r="S205" i="9"/>
  <c r="U205" i="9"/>
  <c r="D206" i="9"/>
  <c r="J206" i="9"/>
  <c r="L206" i="9"/>
  <c r="P206" i="9"/>
  <c r="V206" i="9"/>
  <c r="C207" i="9"/>
  <c r="G207" i="9"/>
  <c r="M207" i="9"/>
  <c r="Q207" i="9"/>
  <c r="U207" i="9"/>
  <c r="D211" i="9"/>
  <c r="H211" i="9"/>
  <c r="E212" i="9"/>
  <c r="I212" i="9"/>
  <c r="K212" i="9"/>
  <c r="F213" i="9"/>
  <c r="C38" i="9"/>
  <c r="E38" i="9"/>
  <c r="B39" i="9"/>
  <c r="D39" i="9"/>
  <c r="F39" i="9"/>
  <c r="C48" i="9"/>
  <c r="E48" i="9"/>
  <c r="G48" i="9"/>
  <c r="B49" i="9"/>
  <c r="D49" i="9"/>
  <c r="F49" i="9"/>
  <c r="H49" i="9"/>
  <c r="C58" i="9"/>
  <c r="E58" i="9"/>
  <c r="G58" i="9"/>
  <c r="C59" i="9"/>
  <c r="E59" i="9"/>
  <c r="G59" i="9"/>
  <c r="C68" i="9"/>
  <c r="E68" i="9"/>
  <c r="G68" i="9"/>
  <c r="C69" i="9"/>
  <c r="E69" i="9"/>
  <c r="G69" i="9"/>
  <c r="C78" i="9"/>
  <c r="E78" i="9"/>
  <c r="B79" i="9"/>
  <c r="D79" i="9"/>
  <c r="F79" i="9"/>
  <c r="Q97" i="9"/>
  <c r="C107" i="9"/>
  <c r="E107" i="9"/>
  <c r="B108" i="9"/>
  <c r="D108" i="9"/>
  <c r="F108" i="9"/>
  <c r="C117" i="9"/>
  <c r="E117" i="9"/>
  <c r="B118" i="9"/>
  <c r="D118" i="9"/>
  <c r="F118" i="9"/>
  <c r="C127" i="9"/>
  <c r="E127" i="9"/>
  <c r="B128" i="9"/>
  <c r="D128" i="9"/>
  <c r="F128" i="9"/>
  <c r="C137" i="9"/>
  <c r="E137" i="9"/>
  <c r="G137" i="9"/>
  <c r="C138" i="9"/>
  <c r="E138" i="9"/>
  <c r="G138" i="9"/>
  <c r="C160" i="9"/>
  <c r="E160" i="9"/>
  <c r="B161" i="9"/>
  <c r="D161" i="9"/>
  <c r="F161" i="9"/>
  <c r="C169" i="9"/>
  <c r="E169" i="9"/>
  <c r="B170" i="9"/>
  <c r="D170" i="9"/>
  <c r="F170" i="9"/>
  <c r="C179" i="9"/>
  <c r="E179" i="9"/>
  <c r="B180" i="9"/>
  <c r="D180" i="9"/>
  <c r="F180" i="9"/>
  <c r="C237" i="9"/>
  <c r="E237" i="9"/>
  <c r="C238" i="9"/>
  <c r="E238" i="9"/>
  <c r="C3" i="9"/>
  <c r="C3" i="11"/>
  <c r="C5" i="9"/>
  <c r="C5" i="11"/>
  <c r="E5" i="9"/>
  <c r="E5" i="11"/>
  <c r="C7" i="9"/>
  <c r="C7" i="11"/>
  <c r="E7" i="9"/>
  <c r="E7" i="11"/>
  <c r="G7" i="9"/>
  <c r="G7" i="11"/>
  <c r="C8" i="9"/>
  <c r="C9" i="11"/>
  <c r="E8" i="9"/>
  <c r="E9" i="11"/>
  <c r="B12" i="9"/>
  <c r="D12" i="9"/>
  <c r="F12" i="9"/>
  <c r="H12" i="9"/>
  <c r="J12" i="9"/>
  <c r="L12" i="9"/>
  <c r="N12" i="9"/>
  <c r="P12" i="9"/>
  <c r="R12" i="9"/>
  <c r="C13" i="9"/>
  <c r="E13" i="9"/>
  <c r="G13" i="9"/>
  <c r="I13" i="9"/>
  <c r="K13" i="9"/>
  <c r="M13" i="9"/>
  <c r="O13" i="9"/>
  <c r="Q13" i="9"/>
  <c r="B14" i="9"/>
  <c r="D14" i="9"/>
  <c r="F14" i="9"/>
  <c r="H14" i="9"/>
  <c r="J14" i="9"/>
  <c r="L14" i="9"/>
  <c r="N14" i="9"/>
  <c r="P14" i="9"/>
  <c r="R14" i="9"/>
  <c r="C16" i="9"/>
  <c r="E16" i="9"/>
  <c r="G16" i="9"/>
  <c r="I16" i="9"/>
  <c r="K16" i="9"/>
  <c r="M16" i="9"/>
  <c r="O16" i="9"/>
  <c r="Q16" i="9"/>
  <c r="B17" i="9"/>
  <c r="D17" i="9"/>
  <c r="F17" i="9"/>
  <c r="H17" i="9"/>
  <c r="J17" i="9"/>
  <c r="L17" i="9"/>
  <c r="N17" i="9"/>
  <c r="P17" i="9"/>
  <c r="R17" i="9"/>
  <c r="C18" i="9"/>
  <c r="E18" i="9"/>
  <c r="G18" i="9"/>
  <c r="I18" i="9"/>
  <c r="K18" i="9"/>
  <c r="M18" i="9"/>
  <c r="O18" i="9"/>
  <c r="Q18" i="9"/>
  <c r="B19" i="9"/>
  <c r="D19" i="9"/>
  <c r="F19" i="9"/>
  <c r="H19" i="9"/>
  <c r="J19" i="9"/>
  <c r="L19" i="9"/>
  <c r="N19" i="9"/>
  <c r="P19" i="9"/>
  <c r="R19" i="9"/>
  <c r="C20" i="9"/>
  <c r="E20" i="9"/>
  <c r="G20" i="9"/>
  <c r="I20" i="9"/>
  <c r="K20" i="9"/>
  <c r="M20" i="9"/>
  <c r="O20" i="9"/>
  <c r="Q20" i="9"/>
  <c r="B21" i="9"/>
  <c r="D21" i="9"/>
  <c r="F21" i="9"/>
  <c r="H21" i="9"/>
  <c r="J21" i="9"/>
  <c r="L21" i="9"/>
  <c r="N21" i="9"/>
  <c r="P21" i="9"/>
  <c r="R21" i="9"/>
  <c r="C22" i="9"/>
  <c r="E22" i="9"/>
  <c r="G22" i="9"/>
  <c r="I22" i="9"/>
  <c r="K22" i="9"/>
  <c r="M22" i="9"/>
  <c r="O22" i="9"/>
  <c r="Q22" i="9"/>
  <c r="B23" i="9"/>
  <c r="D23" i="9"/>
  <c r="F23" i="9"/>
  <c r="H23" i="9"/>
  <c r="J23" i="9"/>
  <c r="L23" i="9"/>
  <c r="N23" i="9"/>
  <c r="P23" i="9"/>
  <c r="R23" i="9"/>
  <c r="C24" i="9"/>
  <c r="E24" i="9"/>
  <c r="G24" i="9"/>
  <c r="I24" i="9"/>
  <c r="K24" i="9"/>
  <c r="M24" i="9"/>
  <c r="O24" i="9"/>
  <c r="Q24" i="9"/>
  <c r="B25" i="9"/>
  <c r="D25" i="9"/>
  <c r="F25" i="9"/>
  <c r="H25" i="9"/>
  <c r="J25" i="9"/>
  <c r="L25" i="9"/>
  <c r="N25" i="9"/>
  <c r="P25" i="9"/>
  <c r="R25" i="9"/>
  <c r="C26" i="9"/>
  <c r="E26" i="9"/>
  <c r="G26" i="9"/>
  <c r="I26" i="9"/>
  <c r="K26" i="9"/>
  <c r="M26" i="9"/>
  <c r="O26" i="9"/>
  <c r="Q26" i="9"/>
  <c r="B27" i="9"/>
  <c r="D27" i="9"/>
  <c r="F27" i="9"/>
  <c r="H27" i="9"/>
  <c r="J27" i="9"/>
  <c r="L27" i="9"/>
  <c r="N27" i="9"/>
  <c r="P27" i="9"/>
  <c r="R27" i="9"/>
  <c r="C31" i="9"/>
  <c r="E31" i="9"/>
  <c r="B32" i="9"/>
  <c r="D32" i="9"/>
  <c r="F32" i="9"/>
  <c r="C33" i="9"/>
  <c r="E33" i="9"/>
  <c r="B34" i="9"/>
  <c r="D34" i="9"/>
  <c r="F34" i="9"/>
  <c r="C35" i="9"/>
  <c r="E35" i="9"/>
  <c r="B36" i="9"/>
  <c r="D36" i="9"/>
  <c r="F36" i="9"/>
  <c r="C37" i="9"/>
  <c r="E37" i="9"/>
  <c r="B41" i="9"/>
  <c r="D41" i="9"/>
  <c r="F41" i="9"/>
  <c r="H41" i="9"/>
  <c r="C42" i="9"/>
  <c r="E42" i="9"/>
  <c r="G42" i="9"/>
  <c r="B43" i="9"/>
  <c r="D43" i="9"/>
  <c r="F43" i="9"/>
  <c r="H43" i="9"/>
  <c r="C44" i="9"/>
  <c r="E44" i="9"/>
  <c r="G44" i="9"/>
  <c r="B45" i="9"/>
  <c r="D45" i="9"/>
  <c r="F45" i="9"/>
  <c r="H45" i="9"/>
  <c r="C46" i="9"/>
  <c r="E46" i="9"/>
  <c r="G46" i="9"/>
  <c r="B47" i="9"/>
  <c r="D47" i="9"/>
  <c r="F47" i="9"/>
  <c r="H47" i="9"/>
  <c r="C51" i="9"/>
  <c r="E51" i="9"/>
  <c r="G51" i="9"/>
  <c r="B52" i="9"/>
  <c r="D52" i="9"/>
  <c r="F52" i="9"/>
  <c r="C53" i="9"/>
  <c r="E53" i="9"/>
  <c r="G53" i="9"/>
  <c r="B54" i="9"/>
  <c r="D54" i="9"/>
  <c r="F54" i="9"/>
  <c r="C55" i="9"/>
  <c r="E55" i="9"/>
  <c r="G55" i="9"/>
  <c r="B56" i="9"/>
  <c r="D56" i="9"/>
  <c r="F56" i="9"/>
  <c r="C57" i="9"/>
  <c r="E57" i="9"/>
  <c r="G57" i="9"/>
  <c r="B61" i="9"/>
  <c r="D61" i="9"/>
  <c r="F61" i="9"/>
  <c r="B62" i="9"/>
  <c r="D62" i="9"/>
  <c r="F62" i="9"/>
  <c r="B63" i="9"/>
  <c r="D63" i="9"/>
  <c r="F63" i="9"/>
  <c r="B64" i="9"/>
  <c r="D64" i="9"/>
  <c r="F64" i="9"/>
  <c r="B65" i="9"/>
  <c r="D65" i="9"/>
  <c r="F65" i="9"/>
  <c r="B66" i="9"/>
  <c r="D66" i="9"/>
  <c r="F66" i="9"/>
  <c r="B67" i="9"/>
  <c r="D67" i="9"/>
  <c r="F67" i="9"/>
  <c r="B71" i="9"/>
  <c r="D71" i="9"/>
  <c r="F71" i="9"/>
  <c r="C72" i="9"/>
  <c r="E72" i="9"/>
  <c r="B73" i="9"/>
  <c r="D73" i="9"/>
  <c r="F73" i="9"/>
  <c r="C74" i="9"/>
  <c r="E74" i="9"/>
  <c r="B75" i="9"/>
  <c r="D75" i="9"/>
  <c r="F75" i="9"/>
  <c r="C76" i="9"/>
  <c r="E76" i="9"/>
  <c r="B77" i="9"/>
  <c r="D77" i="9"/>
  <c r="F77" i="9"/>
  <c r="C81" i="9"/>
  <c r="E81" i="9"/>
  <c r="G81" i="9"/>
  <c r="I81" i="9"/>
  <c r="K81" i="9"/>
  <c r="M81" i="9"/>
  <c r="O81" i="9"/>
  <c r="Q81" i="9"/>
  <c r="C82" i="9"/>
  <c r="E82" i="9"/>
  <c r="G82" i="9"/>
  <c r="I82" i="9"/>
  <c r="K82" i="9"/>
  <c r="M82" i="9"/>
  <c r="O82" i="9"/>
  <c r="Q82" i="9"/>
  <c r="C83" i="9"/>
  <c r="E83" i="9"/>
  <c r="G83" i="9"/>
  <c r="I83" i="9"/>
  <c r="K83" i="9"/>
  <c r="M83" i="9"/>
  <c r="O83" i="9"/>
  <c r="Q83" i="9"/>
  <c r="C85" i="9"/>
  <c r="E85" i="9"/>
  <c r="G85" i="9"/>
  <c r="I85" i="9"/>
  <c r="K85" i="9"/>
  <c r="M85" i="9"/>
  <c r="O85" i="9"/>
  <c r="Q85" i="9"/>
  <c r="C86" i="9"/>
  <c r="E86" i="9"/>
  <c r="G86" i="9"/>
  <c r="I86" i="9"/>
  <c r="K86" i="9"/>
  <c r="M86" i="9"/>
  <c r="O86" i="9"/>
  <c r="Q86" i="9"/>
  <c r="C87" i="9"/>
  <c r="E87" i="9"/>
  <c r="G87" i="9"/>
  <c r="I87" i="9"/>
  <c r="K87" i="9"/>
  <c r="M87" i="9"/>
  <c r="O87" i="9"/>
  <c r="Q87" i="9"/>
  <c r="C88" i="9"/>
  <c r="E88" i="9"/>
  <c r="G88" i="9"/>
  <c r="I88" i="9"/>
  <c r="K88" i="9"/>
  <c r="M88" i="9"/>
  <c r="O88" i="9"/>
  <c r="Q88" i="9"/>
  <c r="C89" i="9"/>
  <c r="E89" i="9"/>
  <c r="G89" i="9"/>
  <c r="I89" i="9"/>
  <c r="K89" i="9"/>
  <c r="M89" i="9"/>
  <c r="O89" i="9"/>
  <c r="Q89" i="9"/>
  <c r="C90" i="9"/>
  <c r="E90" i="9"/>
  <c r="G90" i="9"/>
  <c r="I90" i="9"/>
  <c r="K90" i="9"/>
  <c r="M90" i="9"/>
  <c r="O90" i="9"/>
  <c r="Q90" i="9"/>
  <c r="C91" i="9"/>
  <c r="E91" i="9"/>
  <c r="G91" i="9"/>
  <c r="I91" i="9"/>
  <c r="K91" i="9"/>
  <c r="M91" i="9"/>
  <c r="O91" i="9"/>
  <c r="Q91" i="9"/>
  <c r="C92" i="9"/>
  <c r="E92" i="9"/>
  <c r="G92" i="9"/>
  <c r="I92" i="9"/>
  <c r="K92" i="9"/>
  <c r="M92" i="9"/>
  <c r="O92" i="9"/>
  <c r="Q92" i="9"/>
  <c r="C93" i="9"/>
  <c r="E93" i="9"/>
  <c r="G93" i="9"/>
  <c r="I93" i="9"/>
  <c r="K93" i="9"/>
  <c r="M93" i="9"/>
  <c r="O93" i="9"/>
  <c r="Q93" i="9"/>
  <c r="C94" i="9"/>
  <c r="E94" i="9"/>
  <c r="G94" i="9"/>
  <c r="I94" i="9"/>
  <c r="K94" i="9"/>
  <c r="M94" i="9"/>
  <c r="O94" i="9"/>
  <c r="Q94" i="9"/>
  <c r="C95" i="9"/>
  <c r="E95" i="9"/>
  <c r="G95" i="9"/>
  <c r="I95" i="9"/>
  <c r="K95" i="9"/>
  <c r="M95" i="9"/>
  <c r="O95" i="9"/>
  <c r="Q95" i="9"/>
  <c r="C96" i="9"/>
  <c r="E96" i="9"/>
  <c r="G96" i="9"/>
  <c r="I96" i="9"/>
  <c r="K96" i="9"/>
  <c r="M96" i="9"/>
  <c r="O96" i="9"/>
  <c r="Q96" i="9"/>
  <c r="C100" i="9"/>
  <c r="E100" i="9"/>
  <c r="B101" i="9"/>
  <c r="D101" i="9"/>
  <c r="F101" i="9"/>
  <c r="C102" i="9"/>
  <c r="E102" i="9"/>
  <c r="B103" i="9"/>
  <c r="D103" i="9"/>
  <c r="F103" i="9"/>
  <c r="C104" i="9"/>
  <c r="E104" i="9"/>
  <c r="B105" i="9"/>
  <c r="D105" i="9"/>
  <c r="F105" i="9"/>
  <c r="C106" i="9"/>
  <c r="E106" i="9"/>
  <c r="B110" i="9"/>
  <c r="D110" i="9"/>
  <c r="F110" i="9"/>
  <c r="C111" i="9"/>
  <c r="E111" i="9"/>
  <c r="B112" i="9"/>
  <c r="D112" i="9"/>
  <c r="F112" i="9"/>
  <c r="C113" i="9"/>
  <c r="E113" i="9"/>
  <c r="B114" i="9"/>
  <c r="D114" i="9"/>
  <c r="F114" i="9"/>
  <c r="C115" i="9"/>
  <c r="E115" i="9"/>
  <c r="B116" i="9"/>
  <c r="D116" i="9"/>
  <c r="F116" i="9"/>
  <c r="C120" i="9"/>
  <c r="E120" i="9"/>
  <c r="B121" i="9"/>
  <c r="D121" i="9"/>
  <c r="F121" i="9"/>
  <c r="C122" i="9"/>
  <c r="E122" i="9"/>
  <c r="B123" i="9"/>
  <c r="D123" i="9"/>
  <c r="F123" i="9"/>
  <c r="C124" i="9"/>
  <c r="E124" i="9"/>
  <c r="B125" i="9"/>
  <c r="D125" i="9"/>
  <c r="F125" i="9"/>
  <c r="C126" i="9"/>
  <c r="E126" i="9"/>
  <c r="B130" i="9"/>
  <c r="D130" i="9"/>
  <c r="F130" i="9"/>
  <c r="B131" i="9"/>
  <c r="D131" i="9"/>
  <c r="F131" i="9"/>
  <c r="B132" i="9"/>
  <c r="D132" i="9"/>
  <c r="F132" i="9"/>
  <c r="B133" i="9"/>
  <c r="D133" i="9"/>
  <c r="F133" i="9"/>
  <c r="B134" i="9"/>
  <c r="D134" i="9"/>
  <c r="F134" i="9"/>
  <c r="B135" i="9"/>
  <c r="D135" i="9"/>
  <c r="F135" i="9"/>
  <c r="B136" i="9"/>
  <c r="D136" i="9"/>
  <c r="F136" i="9"/>
  <c r="B153" i="9"/>
  <c r="D153" i="9"/>
  <c r="F153" i="9"/>
  <c r="B154" i="9"/>
  <c r="D154" i="9"/>
  <c r="F154" i="9"/>
  <c r="B155" i="9"/>
  <c r="D155" i="9"/>
  <c r="F155" i="9"/>
  <c r="B156" i="9"/>
  <c r="D156" i="9"/>
  <c r="F156" i="9"/>
  <c r="B157" i="9"/>
  <c r="D157" i="9"/>
  <c r="F157" i="9"/>
  <c r="B158" i="9"/>
  <c r="D158" i="9"/>
  <c r="F158" i="9"/>
  <c r="B163" i="9"/>
  <c r="D163" i="9"/>
  <c r="F163" i="9"/>
  <c r="C172" i="9"/>
  <c r="E172" i="9"/>
  <c r="B173" i="9"/>
  <c r="D173" i="9"/>
  <c r="F173" i="9"/>
  <c r="C174" i="9"/>
  <c r="E174" i="9"/>
  <c r="B175" i="9"/>
  <c r="D175" i="9"/>
  <c r="F175" i="9"/>
  <c r="C176" i="9"/>
  <c r="E176" i="9"/>
  <c r="B177" i="9"/>
  <c r="D177" i="9"/>
  <c r="F177" i="9"/>
  <c r="C178" i="9"/>
  <c r="E178" i="9"/>
  <c r="B192" i="9"/>
  <c r="D192" i="9"/>
  <c r="F192" i="9"/>
  <c r="H192" i="9"/>
  <c r="J192" i="9"/>
  <c r="L192" i="9"/>
  <c r="N192" i="9"/>
  <c r="P192" i="9"/>
  <c r="R192" i="9"/>
  <c r="T192" i="9"/>
  <c r="V192" i="9"/>
  <c r="C193" i="9"/>
  <c r="E193" i="9"/>
  <c r="G193" i="9"/>
  <c r="I193" i="9"/>
  <c r="K193" i="9"/>
  <c r="M193" i="9"/>
  <c r="O193" i="9"/>
  <c r="Q193" i="9"/>
  <c r="S193" i="9"/>
  <c r="U193" i="9"/>
  <c r="B194" i="9"/>
  <c r="D194" i="9"/>
  <c r="F194" i="9"/>
  <c r="H194" i="9"/>
  <c r="J194" i="9"/>
  <c r="L194" i="9"/>
  <c r="N194" i="9"/>
  <c r="P194" i="9"/>
  <c r="R194" i="9"/>
  <c r="T194" i="9"/>
  <c r="V194" i="9"/>
  <c r="C196" i="9"/>
  <c r="E196" i="9"/>
  <c r="G196" i="9"/>
  <c r="I196" i="9"/>
  <c r="K196" i="9"/>
  <c r="M196" i="9"/>
  <c r="O196" i="9"/>
  <c r="Q196" i="9"/>
  <c r="S196" i="9"/>
  <c r="U196" i="9"/>
  <c r="B197" i="9"/>
  <c r="D197" i="9"/>
  <c r="F197" i="9"/>
  <c r="H197" i="9"/>
  <c r="J197" i="9"/>
  <c r="L197" i="9"/>
  <c r="N197" i="9"/>
  <c r="P197" i="9"/>
  <c r="R197" i="9"/>
  <c r="T197" i="9"/>
  <c r="V197" i="9"/>
  <c r="C198" i="9"/>
  <c r="E198" i="9"/>
  <c r="G198" i="9"/>
  <c r="I198" i="9"/>
  <c r="K198" i="9"/>
  <c r="M198" i="9"/>
  <c r="O198" i="9"/>
  <c r="Q198" i="9"/>
  <c r="S198" i="9"/>
  <c r="U198" i="9"/>
  <c r="B199" i="9"/>
  <c r="D199" i="9"/>
  <c r="F199" i="9"/>
  <c r="H199" i="9"/>
  <c r="J199" i="9"/>
  <c r="L199" i="9"/>
  <c r="N199" i="9"/>
  <c r="P199" i="9"/>
  <c r="R199" i="9"/>
  <c r="T199" i="9"/>
  <c r="V199" i="9"/>
  <c r="C200" i="9"/>
  <c r="E200" i="9"/>
  <c r="G200" i="9"/>
  <c r="I200" i="9"/>
  <c r="K200" i="9"/>
  <c r="M200" i="9"/>
  <c r="O200" i="9"/>
  <c r="Q200" i="9"/>
  <c r="S200" i="9"/>
  <c r="U200" i="9"/>
  <c r="B201" i="9"/>
  <c r="D201" i="9"/>
  <c r="F201" i="9"/>
  <c r="H201" i="9"/>
  <c r="J201" i="9"/>
  <c r="L201" i="9"/>
  <c r="N201" i="9"/>
  <c r="P201" i="9"/>
  <c r="R201" i="9"/>
  <c r="T201" i="9"/>
  <c r="V201" i="9"/>
  <c r="C202" i="9"/>
  <c r="E202" i="9"/>
  <c r="G202" i="9"/>
  <c r="I202" i="9"/>
  <c r="K202" i="9"/>
  <c r="M202" i="9"/>
  <c r="O202" i="9"/>
  <c r="Q202" i="9"/>
  <c r="S202" i="9"/>
  <c r="U202" i="9"/>
  <c r="B203" i="9"/>
  <c r="D203" i="9"/>
  <c r="F203" i="9"/>
  <c r="H203" i="9"/>
  <c r="J203" i="9"/>
  <c r="L203" i="9"/>
  <c r="N203" i="9"/>
  <c r="P203" i="9"/>
  <c r="R203" i="9"/>
  <c r="T203" i="9"/>
  <c r="V203" i="9"/>
  <c r="C204" i="9"/>
  <c r="E204" i="9"/>
  <c r="G204" i="9"/>
  <c r="I204" i="9"/>
  <c r="K204" i="9"/>
  <c r="M204" i="9"/>
  <c r="O204" i="9"/>
  <c r="Q204" i="9"/>
  <c r="S204" i="9"/>
  <c r="U204" i="9"/>
  <c r="B205" i="9"/>
  <c r="D205" i="9"/>
  <c r="F205" i="9"/>
  <c r="H205" i="9"/>
  <c r="J205" i="9"/>
  <c r="L205" i="9"/>
  <c r="N205" i="9"/>
  <c r="P205" i="9"/>
  <c r="R205" i="9"/>
  <c r="T205" i="9"/>
  <c r="V205" i="9"/>
  <c r="C206" i="9"/>
  <c r="E206" i="9"/>
  <c r="G206" i="9"/>
  <c r="I206" i="9"/>
  <c r="K206" i="9"/>
  <c r="M206" i="9"/>
  <c r="O206" i="9"/>
  <c r="Q206" i="9"/>
  <c r="S206" i="9"/>
  <c r="U206" i="9"/>
  <c r="B207" i="9"/>
  <c r="D207" i="9"/>
  <c r="F207" i="9"/>
  <c r="H207" i="9"/>
  <c r="J207" i="9"/>
  <c r="L207" i="9"/>
  <c r="N207" i="9"/>
  <c r="P207" i="9"/>
  <c r="R207" i="9"/>
  <c r="T207" i="9"/>
  <c r="V207" i="9"/>
  <c r="C211" i="9"/>
  <c r="E211" i="9"/>
  <c r="G211" i="9"/>
  <c r="I211" i="9"/>
  <c r="K211" i="9"/>
  <c r="B212" i="9"/>
  <c r="D212" i="9"/>
  <c r="F212" i="9"/>
  <c r="H212" i="9"/>
  <c r="J212" i="9"/>
  <c r="C213" i="9"/>
  <c r="E213" i="9"/>
  <c r="G213" i="9"/>
  <c r="I213" i="9"/>
  <c r="K213" i="9"/>
  <c r="B215" i="9"/>
  <c r="D215" i="9"/>
  <c r="F215" i="9"/>
  <c r="H215" i="9"/>
  <c r="J215" i="9"/>
  <c r="C216" i="9"/>
  <c r="E216" i="9"/>
  <c r="G216" i="9"/>
  <c r="I216" i="9"/>
  <c r="K216" i="9"/>
  <c r="B217" i="9"/>
  <c r="D217" i="9"/>
  <c r="F217" i="9"/>
  <c r="H217" i="9"/>
  <c r="J217" i="9"/>
  <c r="C218" i="9"/>
  <c r="E218" i="9"/>
  <c r="G218" i="9"/>
  <c r="I218" i="9"/>
  <c r="K218" i="9"/>
  <c r="B219" i="9"/>
  <c r="D219" i="9"/>
  <c r="F219" i="9"/>
  <c r="H219" i="9"/>
  <c r="J219" i="9"/>
  <c r="C220" i="9"/>
  <c r="E220" i="9"/>
  <c r="G220" i="9"/>
  <c r="I220" i="9"/>
  <c r="K220" i="9"/>
  <c r="B221" i="9"/>
  <c r="D221" i="9"/>
  <c r="F221" i="9"/>
  <c r="H221" i="9"/>
  <c r="J221" i="9"/>
  <c r="C222" i="9"/>
  <c r="E222" i="9"/>
  <c r="G222" i="9"/>
  <c r="I222" i="9"/>
  <c r="K222" i="9"/>
  <c r="B223" i="9"/>
  <c r="D223" i="9"/>
  <c r="F223" i="9"/>
  <c r="H223" i="9"/>
  <c r="J223" i="9"/>
  <c r="C224" i="9"/>
  <c r="E224" i="9"/>
  <c r="G224" i="9"/>
  <c r="I224" i="9"/>
  <c r="K224" i="9"/>
  <c r="B225" i="9"/>
  <c r="D225" i="9"/>
  <c r="F225" i="9"/>
  <c r="H225" i="9"/>
  <c r="J225" i="9"/>
  <c r="C226" i="9"/>
  <c r="E226" i="9"/>
  <c r="G226" i="9"/>
  <c r="I226" i="9"/>
  <c r="K226" i="9"/>
  <c r="B230" i="9"/>
  <c r="D230" i="9"/>
  <c r="F230" i="9"/>
  <c r="B231" i="9"/>
  <c r="D231" i="9"/>
  <c r="F231" i="9"/>
  <c r="B232" i="9"/>
  <c r="D232" i="9"/>
  <c r="F232" i="9"/>
  <c r="B233" i="9"/>
  <c r="D233" i="9"/>
  <c r="F233" i="9"/>
  <c r="B234" i="9"/>
  <c r="D234" i="9"/>
  <c r="F234" i="9"/>
  <c r="B235" i="9"/>
  <c r="D235" i="9"/>
  <c r="F235" i="9"/>
  <c r="B236" i="9"/>
  <c r="D236" i="9"/>
  <c r="F236" i="9"/>
  <c r="B240" i="9"/>
  <c r="D240" i="9"/>
  <c r="F240" i="9"/>
  <c r="H240" i="9"/>
  <c r="J240" i="9"/>
  <c r="L240" i="9"/>
  <c r="N240" i="9"/>
  <c r="P240" i="9"/>
  <c r="R240" i="9"/>
  <c r="T240" i="9"/>
  <c r="V240" i="9"/>
  <c r="X240" i="9"/>
  <c r="Z240" i="9"/>
  <c r="B241" i="9"/>
  <c r="D241" i="9"/>
  <c r="F241" i="9"/>
  <c r="H241" i="9"/>
  <c r="J241" i="9"/>
  <c r="L241" i="9"/>
  <c r="N241" i="9"/>
  <c r="P241" i="9"/>
  <c r="R241" i="9"/>
  <c r="T241" i="9"/>
  <c r="V241" i="9"/>
  <c r="X241" i="9"/>
  <c r="Z241" i="9"/>
  <c r="B242" i="9"/>
  <c r="D242" i="9"/>
  <c r="F242" i="9"/>
  <c r="H242" i="9"/>
  <c r="J242" i="9"/>
  <c r="L242" i="9"/>
  <c r="N242" i="9"/>
  <c r="P242" i="9"/>
  <c r="R242" i="9"/>
  <c r="T242" i="9"/>
  <c r="V242" i="9"/>
  <c r="X242" i="9"/>
  <c r="Z242" i="9"/>
  <c r="B243" i="9"/>
  <c r="D243" i="9"/>
  <c r="F243" i="9"/>
  <c r="H243" i="9"/>
  <c r="J243" i="9"/>
  <c r="L243" i="9"/>
  <c r="N243" i="9"/>
  <c r="P243" i="9"/>
  <c r="R243" i="9"/>
  <c r="T243" i="9"/>
  <c r="V243" i="9"/>
  <c r="X243" i="9"/>
  <c r="Z243" i="9"/>
  <c r="B244" i="9"/>
  <c r="D244" i="9"/>
  <c r="F244" i="9"/>
  <c r="H244" i="9"/>
  <c r="J244" i="9"/>
  <c r="L244" i="9"/>
  <c r="N244" i="9"/>
  <c r="P244" i="9"/>
  <c r="R244" i="9"/>
  <c r="T244" i="9"/>
  <c r="V244" i="9"/>
  <c r="X244" i="9"/>
  <c r="Z244" i="9"/>
  <c r="B246" i="9"/>
  <c r="D246" i="9"/>
  <c r="F246" i="9"/>
  <c r="H246" i="9"/>
  <c r="J246" i="9"/>
  <c r="L246" i="9"/>
  <c r="N246" i="9"/>
  <c r="P246" i="9"/>
  <c r="R246" i="9"/>
  <c r="T246" i="9"/>
  <c r="V246" i="9"/>
  <c r="X246" i="9"/>
  <c r="Z246" i="9"/>
  <c r="B247" i="9"/>
  <c r="D247" i="9"/>
  <c r="F247" i="9"/>
  <c r="H247" i="9"/>
  <c r="J247" i="9"/>
  <c r="L247" i="9"/>
  <c r="N247" i="9"/>
  <c r="P247" i="9"/>
  <c r="R247" i="9"/>
  <c r="T247" i="9"/>
  <c r="V247" i="9"/>
  <c r="X247" i="9"/>
  <c r="Z247" i="9"/>
  <c r="B248" i="9"/>
  <c r="D248" i="9"/>
  <c r="F248" i="9"/>
  <c r="H248" i="9"/>
  <c r="J248" i="9"/>
  <c r="L248" i="9"/>
  <c r="N248" i="9"/>
  <c r="P248" i="9"/>
  <c r="R248" i="9"/>
  <c r="T248" i="9"/>
  <c r="V248" i="9"/>
  <c r="X248" i="9"/>
  <c r="Z248" i="9"/>
  <c r="B249" i="9"/>
  <c r="D249" i="9"/>
  <c r="F249" i="9"/>
  <c r="H249" i="9"/>
  <c r="J249" i="9"/>
  <c r="L249" i="9"/>
  <c r="N249" i="9"/>
  <c r="P249" i="9"/>
  <c r="R249" i="9"/>
  <c r="T249" i="9"/>
  <c r="V249" i="9"/>
  <c r="X249" i="9"/>
  <c r="Z249" i="9"/>
  <c r="B250" i="9"/>
  <c r="D250" i="9"/>
  <c r="F250" i="9"/>
  <c r="H250" i="9"/>
  <c r="J250" i="9"/>
  <c r="L250" i="9"/>
  <c r="N250" i="9"/>
  <c r="P250" i="9"/>
  <c r="R250" i="9"/>
  <c r="T250" i="9"/>
  <c r="V250" i="9"/>
  <c r="X250" i="9"/>
  <c r="Z250" i="9"/>
  <c r="B251" i="9"/>
  <c r="D251" i="9"/>
  <c r="F251" i="9"/>
  <c r="H251" i="9"/>
  <c r="J251" i="9"/>
  <c r="L251" i="9"/>
  <c r="N251" i="9"/>
  <c r="P251" i="9"/>
  <c r="R251" i="9"/>
  <c r="T251" i="9"/>
  <c r="V251" i="9"/>
  <c r="X251" i="9"/>
  <c r="Z251" i="9"/>
  <c r="B252" i="9"/>
  <c r="D252" i="9"/>
  <c r="F252" i="9"/>
  <c r="H252" i="9"/>
  <c r="J252" i="9"/>
  <c r="L252" i="9"/>
  <c r="N252" i="9"/>
  <c r="P252" i="9"/>
  <c r="R252" i="9"/>
  <c r="T252" i="9"/>
  <c r="V252" i="9"/>
  <c r="X252" i="9"/>
  <c r="Z252" i="9"/>
  <c r="B253" i="9"/>
  <c r="D253" i="9"/>
  <c r="F253" i="9"/>
  <c r="H253" i="9"/>
  <c r="J253" i="9"/>
  <c r="L253" i="9"/>
  <c r="N253" i="9"/>
  <c r="P253" i="9"/>
  <c r="R253" i="9"/>
  <c r="T253" i="9"/>
  <c r="V253" i="9"/>
  <c r="X253" i="9"/>
  <c r="Z253" i="9"/>
  <c r="B254" i="9"/>
  <c r="D254" i="9"/>
  <c r="F254" i="9"/>
  <c r="H254" i="9"/>
  <c r="J254" i="9"/>
  <c r="L254" i="9"/>
  <c r="N254" i="9"/>
  <c r="P254" i="9"/>
  <c r="R254" i="9"/>
  <c r="T254" i="9"/>
  <c r="V254" i="9"/>
  <c r="X254" i="9"/>
  <c r="Z254" i="9"/>
  <c r="B255" i="9"/>
  <c r="D255" i="9"/>
  <c r="F255" i="9"/>
  <c r="H255" i="9"/>
  <c r="J255" i="9"/>
  <c r="L255" i="9"/>
  <c r="N255" i="9"/>
  <c r="P255" i="9"/>
  <c r="R255" i="9"/>
  <c r="T255" i="9"/>
  <c r="V255" i="9"/>
  <c r="X255" i="9"/>
  <c r="Z255" i="9"/>
  <c r="B256" i="9"/>
  <c r="D256" i="9"/>
  <c r="F256" i="9"/>
  <c r="H256" i="9"/>
  <c r="J256" i="9"/>
  <c r="L256" i="9"/>
  <c r="N256" i="9"/>
  <c r="P256" i="9"/>
  <c r="R256" i="9"/>
  <c r="T256" i="9"/>
  <c r="V256" i="9"/>
  <c r="X256" i="9"/>
  <c r="Z256" i="9"/>
  <c r="B257" i="9"/>
  <c r="D257" i="9"/>
  <c r="F257" i="9"/>
  <c r="H257" i="9"/>
  <c r="J257" i="9"/>
  <c r="L257" i="9"/>
  <c r="N257" i="9"/>
  <c r="P257" i="9"/>
  <c r="R257" i="9"/>
  <c r="T257" i="9"/>
  <c r="V257" i="9"/>
  <c r="X257" i="9"/>
  <c r="Z257" i="9"/>
  <c r="G132" i="9"/>
  <c r="C133" i="9"/>
  <c r="E133" i="9"/>
  <c r="G133" i="9"/>
  <c r="C134" i="9"/>
  <c r="E134" i="9"/>
  <c r="G134" i="9"/>
  <c r="C135" i="9"/>
  <c r="E135" i="9"/>
  <c r="G135" i="9"/>
  <c r="C136" i="9"/>
  <c r="E136" i="9"/>
  <c r="G136" i="9"/>
  <c r="C153" i="9"/>
  <c r="E153" i="9"/>
  <c r="G153" i="9"/>
  <c r="C154" i="9"/>
  <c r="E154" i="9"/>
  <c r="G154" i="9"/>
  <c r="C155" i="9"/>
  <c r="E155" i="9"/>
  <c r="G155" i="9"/>
  <c r="C156" i="9"/>
  <c r="E156" i="9"/>
  <c r="G156" i="9"/>
  <c r="C157" i="9"/>
  <c r="E157" i="9"/>
  <c r="G157" i="9"/>
  <c r="C158" i="9"/>
  <c r="E158" i="9"/>
  <c r="G158" i="9"/>
  <c r="C163" i="9"/>
  <c r="E163" i="9"/>
  <c r="B172" i="9"/>
  <c r="D172" i="9"/>
  <c r="F172" i="9"/>
  <c r="C173" i="9"/>
  <c r="E173" i="9"/>
  <c r="B174" i="9"/>
  <c r="D174" i="9"/>
  <c r="F174" i="9"/>
  <c r="C175" i="9"/>
  <c r="E175" i="9"/>
  <c r="B176" i="9"/>
  <c r="D176" i="9"/>
  <c r="F176" i="9"/>
  <c r="C177" i="9"/>
  <c r="E177" i="9"/>
  <c r="B178" i="9"/>
  <c r="D178" i="9"/>
  <c r="F178" i="9"/>
  <c r="C192" i="9"/>
  <c r="E192" i="9"/>
  <c r="G192" i="9"/>
  <c r="I192" i="9"/>
  <c r="K192" i="9"/>
  <c r="M192" i="9"/>
  <c r="O192" i="9"/>
  <c r="Q192" i="9"/>
  <c r="S192" i="9"/>
  <c r="U192" i="9"/>
  <c r="B193" i="9"/>
  <c r="D193" i="9"/>
  <c r="F193" i="9"/>
  <c r="H193" i="9"/>
  <c r="J193" i="9"/>
  <c r="L193" i="9"/>
  <c r="N193" i="9"/>
  <c r="P193" i="9"/>
  <c r="R193" i="9"/>
  <c r="T193" i="9"/>
  <c r="V193" i="9"/>
  <c r="C194" i="9"/>
  <c r="E194" i="9"/>
  <c r="G194" i="9"/>
  <c r="I194" i="9"/>
  <c r="K194" i="9"/>
  <c r="M194" i="9"/>
  <c r="O194" i="9"/>
  <c r="Q194" i="9"/>
  <c r="S194" i="9"/>
  <c r="U194" i="9"/>
  <c r="B196" i="9"/>
  <c r="D196" i="9"/>
  <c r="F196" i="9"/>
  <c r="H196" i="9"/>
  <c r="J196" i="9"/>
  <c r="L196" i="9"/>
  <c r="N196" i="9"/>
  <c r="P196" i="9"/>
  <c r="R196" i="9"/>
  <c r="T196" i="9"/>
  <c r="V196" i="9"/>
  <c r="C197" i="9"/>
  <c r="E197" i="9"/>
  <c r="G197" i="9"/>
  <c r="I197" i="9"/>
  <c r="K197" i="9"/>
  <c r="M197" i="9"/>
  <c r="O197" i="9"/>
  <c r="Q197" i="9"/>
  <c r="S197" i="9"/>
  <c r="U197" i="9"/>
  <c r="B198" i="9"/>
  <c r="D198" i="9"/>
  <c r="F198" i="9"/>
  <c r="H198" i="9"/>
  <c r="J198" i="9"/>
  <c r="L198" i="9"/>
  <c r="N198" i="9"/>
  <c r="P198" i="9"/>
  <c r="R198" i="9"/>
  <c r="T198" i="9"/>
  <c r="V198" i="9"/>
  <c r="C199" i="9"/>
  <c r="E199" i="9"/>
  <c r="G199" i="9"/>
  <c r="I199" i="9"/>
  <c r="K199" i="9"/>
  <c r="M199" i="9"/>
  <c r="O199" i="9"/>
  <c r="Q199" i="9"/>
  <c r="S199" i="9"/>
  <c r="U199" i="9"/>
  <c r="B200" i="9"/>
  <c r="D200" i="9"/>
  <c r="F200" i="9"/>
  <c r="H200" i="9"/>
  <c r="J200" i="9"/>
  <c r="L200" i="9"/>
  <c r="N200" i="9"/>
  <c r="P200" i="9"/>
  <c r="R200" i="9"/>
  <c r="T200" i="9"/>
  <c r="V200" i="9"/>
  <c r="C201" i="9"/>
  <c r="E201" i="9"/>
  <c r="G201" i="9"/>
  <c r="I201" i="9"/>
  <c r="K201" i="9"/>
  <c r="M201" i="9"/>
  <c r="O201" i="9"/>
  <c r="Q201" i="9"/>
  <c r="S201" i="9"/>
  <c r="U201" i="9"/>
  <c r="B202" i="9"/>
  <c r="D202" i="9"/>
  <c r="F202" i="9"/>
  <c r="H202" i="9"/>
  <c r="J202" i="9"/>
  <c r="L202" i="9"/>
  <c r="N202" i="9"/>
  <c r="P202" i="9"/>
  <c r="R202" i="9"/>
  <c r="T202" i="9"/>
  <c r="V202" i="9"/>
  <c r="C203" i="9"/>
  <c r="E203" i="9"/>
  <c r="G203" i="9"/>
  <c r="I203" i="9"/>
  <c r="K203" i="9"/>
  <c r="M203" i="9"/>
  <c r="O203" i="9"/>
  <c r="Q203" i="9"/>
  <c r="S203" i="9"/>
  <c r="U203" i="9"/>
  <c r="B204" i="9"/>
  <c r="D204" i="9"/>
  <c r="F204" i="9"/>
  <c r="H204" i="9"/>
  <c r="J204" i="9"/>
  <c r="L204" i="9"/>
  <c r="N204" i="9"/>
  <c r="P204" i="9"/>
  <c r="R204" i="9"/>
  <c r="V204" i="9"/>
  <c r="E205" i="9"/>
  <c r="I205" i="9"/>
  <c r="M205" i="9"/>
  <c r="Q205" i="9"/>
  <c r="B206" i="9"/>
  <c r="F206" i="9"/>
  <c r="H206" i="9"/>
  <c r="N206" i="9"/>
  <c r="R206" i="9"/>
  <c r="T206" i="9"/>
  <c r="E207" i="9"/>
  <c r="I207" i="9"/>
  <c r="K207" i="9"/>
  <c r="O207" i="9"/>
  <c r="S207" i="9"/>
  <c r="B211" i="9"/>
  <c r="F211" i="9"/>
  <c r="J211" i="9"/>
  <c r="C212" i="9"/>
  <c r="G212" i="9"/>
  <c r="B213" i="9"/>
  <c r="D213" i="9"/>
  <c r="H213" i="9"/>
  <c r="J213" i="9"/>
  <c r="C215" i="9"/>
  <c r="E215" i="9"/>
  <c r="G215" i="9"/>
  <c r="I215" i="9"/>
  <c r="K215" i="9"/>
  <c r="B216" i="9"/>
  <c r="D216" i="9"/>
  <c r="F216" i="9"/>
  <c r="H216" i="9"/>
  <c r="J216" i="9"/>
  <c r="C217" i="9"/>
  <c r="E217" i="9"/>
  <c r="G217" i="9"/>
  <c r="I217" i="9"/>
  <c r="K217" i="9"/>
  <c r="B218" i="9"/>
  <c r="D218" i="9"/>
  <c r="F218" i="9"/>
  <c r="H218" i="9"/>
  <c r="J218" i="9"/>
  <c r="C219" i="9"/>
  <c r="E219" i="9"/>
  <c r="G219" i="9"/>
  <c r="I219" i="9"/>
  <c r="K219" i="9"/>
  <c r="B220" i="9"/>
  <c r="D220" i="9"/>
  <c r="F220" i="9"/>
  <c r="H220" i="9"/>
  <c r="J220" i="9"/>
  <c r="C221" i="9"/>
  <c r="E221" i="9"/>
  <c r="G221" i="9"/>
  <c r="I221" i="9"/>
  <c r="K221" i="9"/>
  <c r="B222" i="9"/>
  <c r="D222" i="9"/>
  <c r="F222" i="9"/>
  <c r="H222" i="9"/>
  <c r="J222" i="9"/>
  <c r="C223" i="9"/>
  <c r="E223" i="9"/>
  <c r="G223" i="9"/>
  <c r="I223" i="9"/>
  <c r="K223" i="9"/>
  <c r="B224" i="9"/>
  <c r="D224" i="9"/>
  <c r="F224" i="9"/>
  <c r="H224" i="9"/>
  <c r="J224" i="9"/>
  <c r="C225" i="9"/>
  <c r="E225" i="9"/>
  <c r="G225" i="9"/>
  <c r="I225" i="9"/>
  <c r="K225" i="9"/>
  <c r="B226" i="9"/>
  <c r="D226" i="9"/>
  <c r="F226" i="9"/>
  <c r="H226" i="9"/>
  <c r="J226" i="9"/>
  <c r="C230" i="9"/>
  <c r="E230" i="9"/>
  <c r="C231" i="9"/>
  <c r="E231" i="9"/>
  <c r="C232" i="9"/>
  <c r="E232" i="9"/>
  <c r="C233" i="9"/>
  <c r="E233" i="9"/>
  <c r="C234" i="9"/>
  <c r="E234" i="9"/>
  <c r="C235" i="9"/>
  <c r="E235" i="9"/>
  <c r="C236" i="9"/>
  <c r="E236" i="9"/>
  <c r="C240" i="9"/>
  <c r="E240" i="9"/>
  <c r="G240" i="9"/>
  <c r="I240" i="9"/>
  <c r="K240" i="9"/>
  <c r="M240" i="9"/>
  <c r="O240" i="9"/>
  <c r="Q240" i="9"/>
  <c r="S240" i="9"/>
  <c r="U240" i="9"/>
  <c r="W240" i="9"/>
  <c r="Y240" i="9"/>
  <c r="AA240" i="9"/>
  <c r="C241" i="9"/>
  <c r="E241" i="9"/>
  <c r="G241" i="9"/>
  <c r="I241" i="9"/>
  <c r="K241" i="9"/>
  <c r="M241" i="9"/>
  <c r="O241" i="9"/>
  <c r="Q241" i="9"/>
  <c r="S241" i="9"/>
  <c r="U241" i="9"/>
  <c r="W241" i="9"/>
  <c r="Y241" i="9"/>
  <c r="AA241" i="9"/>
  <c r="C242" i="9"/>
  <c r="E242" i="9"/>
  <c r="G242" i="9"/>
  <c r="I242" i="9"/>
  <c r="K242" i="9"/>
  <c r="M242" i="9"/>
  <c r="O242" i="9"/>
  <c r="Q242" i="9"/>
  <c r="S242" i="9"/>
  <c r="U242" i="9"/>
  <c r="W242" i="9"/>
  <c r="Y242" i="9"/>
  <c r="AA242" i="9"/>
  <c r="C243" i="9"/>
  <c r="E243" i="9"/>
  <c r="G243" i="9"/>
  <c r="I243" i="9"/>
  <c r="K243" i="9"/>
  <c r="M243" i="9"/>
  <c r="O243" i="9"/>
  <c r="Q243" i="9"/>
  <c r="S243" i="9"/>
  <c r="U243" i="9"/>
  <c r="W243" i="9"/>
  <c r="Y243" i="9"/>
  <c r="AA243" i="9"/>
  <c r="C244" i="9"/>
  <c r="E244" i="9"/>
  <c r="G244" i="9"/>
  <c r="I244" i="9"/>
  <c r="K244" i="9"/>
  <c r="M244" i="9"/>
  <c r="O244" i="9"/>
  <c r="Q244" i="9"/>
  <c r="S244" i="9"/>
  <c r="U244" i="9"/>
  <c r="W244" i="9"/>
  <c r="Y244" i="9"/>
  <c r="AA244" i="9"/>
  <c r="C246" i="9"/>
  <c r="E246" i="9"/>
  <c r="G246" i="9"/>
  <c r="I246" i="9"/>
  <c r="K246" i="9"/>
  <c r="M246" i="9"/>
  <c r="O246" i="9"/>
  <c r="Q246" i="9"/>
  <c r="S246" i="9"/>
  <c r="U246" i="9"/>
  <c r="W246" i="9"/>
  <c r="Y246" i="9"/>
  <c r="AA246" i="9"/>
  <c r="C247" i="9"/>
  <c r="E247" i="9"/>
  <c r="G247" i="9"/>
  <c r="I247" i="9"/>
  <c r="K247" i="9"/>
  <c r="M247" i="9"/>
  <c r="O247" i="9"/>
  <c r="Q247" i="9"/>
  <c r="S247" i="9"/>
  <c r="U247" i="9"/>
  <c r="W247" i="9"/>
  <c r="Y247" i="9"/>
  <c r="AA247" i="9"/>
  <c r="C248" i="9"/>
  <c r="E248" i="9"/>
  <c r="G248" i="9"/>
  <c r="I248" i="9"/>
  <c r="K248" i="9"/>
  <c r="M248" i="9"/>
  <c r="O248" i="9"/>
  <c r="Q248" i="9"/>
  <c r="S248" i="9"/>
  <c r="U248" i="9"/>
  <c r="W248" i="9"/>
  <c r="Y248" i="9"/>
  <c r="AA248" i="9"/>
  <c r="C249" i="9"/>
  <c r="E249" i="9"/>
  <c r="G249" i="9"/>
  <c r="I249" i="9"/>
  <c r="K249" i="9"/>
  <c r="M249" i="9"/>
  <c r="O249" i="9"/>
  <c r="Q249" i="9"/>
  <c r="S249" i="9"/>
  <c r="U249" i="9"/>
  <c r="W249" i="9"/>
  <c r="Y249" i="9"/>
  <c r="AA249" i="9"/>
  <c r="C250" i="9"/>
  <c r="E250" i="9"/>
  <c r="G250" i="9"/>
  <c r="I250" i="9"/>
  <c r="K250" i="9"/>
  <c r="M250" i="9"/>
  <c r="O250" i="9"/>
  <c r="Q250" i="9"/>
  <c r="S250" i="9"/>
  <c r="U250" i="9"/>
  <c r="W250" i="9"/>
  <c r="Y250" i="9"/>
  <c r="AA250" i="9"/>
  <c r="C251" i="9"/>
  <c r="E251" i="9"/>
  <c r="G251" i="9"/>
  <c r="I251" i="9"/>
  <c r="K251" i="9"/>
  <c r="M251" i="9"/>
  <c r="O251" i="9"/>
  <c r="Q251" i="9"/>
  <c r="S251" i="9"/>
  <c r="U251" i="9"/>
  <c r="W251" i="9"/>
  <c r="Y251" i="9"/>
  <c r="AA251" i="9"/>
  <c r="C252" i="9"/>
  <c r="E252" i="9"/>
  <c r="G252" i="9"/>
  <c r="I252" i="9"/>
  <c r="K252" i="9"/>
  <c r="M252" i="9"/>
  <c r="O252" i="9"/>
  <c r="Q252" i="9"/>
  <c r="S252" i="9"/>
  <c r="U252" i="9"/>
  <c r="W252" i="9"/>
  <c r="Y252" i="9"/>
  <c r="AA252" i="9"/>
  <c r="C253" i="9"/>
  <c r="E253" i="9"/>
  <c r="G253" i="9"/>
  <c r="I253" i="9"/>
  <c r="K253" i="9"/>
  <c r="M253" i="9"/>
  <c r="O253" i="9"/>
  <c r="Q253" i="9"/>
  <c r="S253" i="9"/>
  <c r="U253" i="9"/>
  <c r="W253" i="9"/>
  <c r="Y253" i="9"/>
  <c r="AA253" i="9"/>
  <c r="C254" i="9"/>
  <c r="E254" i="9"/>
  <c r="G254" i="9"/>
  <c r="I254" i="9"/>
  <c r="K254" i="9"/>
  <c r="M254" i="9"/>
  <c r="O254" i="9"/>
  <c r="Q254" i="9"/>
  <c r="S254" i="9"/>
  <c r="U254" i="9"/>
  <c r="W254" i="9"/>
  <c r="Y254" i="9"/>
  <c r="AA254" i="9"/>
  <c r="C255" i="9"/>
  <c r="E255" i="9"/>
  <c r="G255" i="9"/>
  <c r="I255" i="9"/>
  <c r="K255" i="9"/>
  <c r="M255" i="9"/>
  <c r="O255" i="9"/>
  <c r="Q255" i="9"/>
  <c r="S255" i="9"/>
  <c r="U255" i="9"/>
  <c r="W255" i="9"/>
  <c r="Y255" i="9"/>
  <c r="AA255" i="9"/>
  <c r="C256" i="9"/>
  <c r="E256" i="9"/>
  <c r="G256" i="9"/>
  <c r="I256" i="9"/>
  <c r="K256" i="9"/>
  <c r="M256" i="9"/>
  <c r="O256" i="9"/>
  <c r="Q256" i="9"/>
  <c r="S256" i="9"/>
  <c r="U256" i="9"/>
  <c r="W256" i="9"/>
  <c r="Y256" i="9"/>
  <c r="AA256" i="9"/>
  <c r="C257" i="9"/>
  <c r="E257" i="9"/>
  <c r="G257" i="9"/>
  <c r="I257" i="9"/>
  <c r="K257" i="9"/>
  <c r="M257" i="9"/>
  <c r="O257" i="9"/>
  <c r="Q257" i="9"/>
  <c r="S257" i="9"/>
  <c r="U257" i="9"/>
  <c r="W257" i="9"/>
  <c r="Y257" i="9"/>
  <c r="AA257" i="9"/>
  <c r="Q31" i="5"/>
  <c r="L31" i="5"/>
  <c r="J18" i="4"/>
  <c r="H31" i="5"/>
  <c r="G18" i="4"/>
  <c r="K31" i="5"/>
  <c r="G31" i="5"/>
  <c r="M31" i="5"/>
  <c r="L27" i="5"/>
  <c r="P31" i="5"/>
  <c r="O18" i="4"/>
  <c r="Q18" i="4"/>
  <c r="O27" i="5"/>
  <c r="D18" i="4"/>
  <c r="P27" i="5"/>
  <c r="N18" i="4"/>
  <c r="C31" i="5"/>
  <c r="O31" i="5"/>
  <c r="K18" i="4"/>
  <c r="F18" i="4"/>
  <c r="C18" i="4"/>
  <c r="O44" i="4"/>
  <c r="S44" i="4"/>
  <c r="W44" i="4"/>
  <c r="AA44" i="4"/>
  <c r="C27" i="5"/>
  <c r="G27" i="5"/>
  <c r="E31" i="5"/>
  <c r="I31" i="5"/>
  <c r="H18" i="4"/>
  <c r="L18" i="4"/>
  <c r="M27" i="5"/>
  <c r="N31" i="5"/>
  <c r="D27" i="5"/>
  <c r="E27" i="5"/>
  <c r="I27" i="5"/>
  <c r="D31" i="5"/>
  <c r="R44" i="4"/>
  <c r="V44" i="4"/>
  <c r="Z44" i="4"/>
  <c r="H27" i="5"/>
  <c r="G44" i="4"/>
  <c r="K44" i="4"/>
  <c r="D44" i="4"/>
  <c r="H44" i="4"/>
  <c r="L44" i="4"/>
  <c r="P44" i="4"/>
  <c r="T44" i="4"/>
  <c r="X44" i="4"/>
  <c r="C44" i="4"/>
  <c r="B44" i="4"/>
  <c r="F44" i="4"/>
  <c r="J44" i="4"/>
  <c r="N44" i="4"/>
  <c r="B27" i="5"/>
  <c r="F31" i="5"/>
  <c r="B31" i="5"/>
  <c r="J31" i="5"/>
  <c r="E18" i="4"/>
  <c r="I18" i="4"/>
  <c r="M18" i="4"/>
  <c r="F27" i="5"/>
  <c r="J27" i="5"/>
  <c r="N27" i="5"/>
  <c r="B18" i="4"/>
  <c r="B77" i="5"/>
  <c r="F180" i="6"/>
  <c r="N180" i="6"/>
  <c r="V180" i="6"/>
  <c r="E44" i="4"/>
  <c r="I44" i="4"/>
  <c r="M44" i="4"/>
  <c r="Q44" i="4"/>
  <c r="U44" i="4"/>
  <c r="Y44" i="4"/>
  <c r="B83" i="5"/>
  <c r="C37" i="4"/>
  <c r="E37" i="4"/>
  <c r="G37" i="4"/>
  <c r="I37" i="4"/>
  <c r="K37" i="4"/>
  <c r="B37" i="4"/>
  <c r="D37" i="4"/>
  <c r="F37" i="4"/>
  <c r="H37" i="4"/>
  <c r="J37" i="4"/>
  <c r="L37" i="4"/>
  <c r="K27" i="5"/>
  <c r="K180" i="6"/>
  <c r="AA180" i="6"/>
  <c r="C13" i="5"/>
  <c r="E13" i="5"/>
  <c r="G13" i="5"/>
  <c r="I13" i="5"/>
  <c r="K13" i="5"/>
  <c r="M13" i="5"/>
  <c r="O13" i="5"/>
  <c r="B13" i="5"/>
  <c r="D13" i="5"/>
  <c r="F13" i="5"/>
  <c r="H13" i="5"/>
  <c r="J13" i="5"/>
  <c r="L13" i="5"/>
  <c r="N13" i="5"/>
  <c r="P13" i="5"/>
  <c r="B61" i="5"/>
  <c r="D61" i="5"/>
  <c r="F61" i="5"/>
  <c r="H61" i="5"/>
  <c r="J61" i="5"/>
  <c r="L61" i="5"/>
  <c r="N61" i="5"/>
  <c r="P61" i="5"/>
  <c r="R61" i="5"/>
  <c r="T61" i="5"/>
  <c r="V61" i="5"/>
  <c r="C61" i="5"/>
  <c r="E61" i="5"/>
  <c r="G61" i="5"/>
  <c r="I61" i="5"/>
  <c r="K61" i="5"/>
  <c r="M61" i="5"/>
  <c r="O61" i="5"/>
  <c r="Q61" i="5"/>
  <c r="S61" i="5"/>
  <c r="U61" i="5"/>
  <c r="B69" i="5"/>
  <c r="D69" i="5"/>
  <c r="F69" i="5"/>
  <c r="H69" i="5"/>
  <c r="J69" i="5"/>
  <c r="L69" i="5"/>
  <c r="L228" i="9" s="1"/>
  <c r="C69" i="5"/>
  <c r="E69" i="5"/>
  <c r="G69" i="5"/>
  <c r="I69" i="5"/>
  <c r="K69" i="5"/>
  <c r="C180" i="6"/>
  <c r="S180" i="6"/>
  <c r="C9" i="4"/>
  <c r="E9" i="4"/>
  <c r="G9" i="4"/>
  <c r="I9" i="4"/>
  <c r="K9" i="4"/>
  <c r="M9" i="4"/>
  <c r="O9" i="4"/>
  <c r="B9" i="4"/>
  <c r="D9" i="4"/>
  <c r="F9" i="4"/>
  <c r="H9" i="4"/>
  <c r="J9" i="4"/>
  <c r="L9" i="4"/>
  <c r="N9" i="4"/>
  <c r="P9" i="4"/>
  <c r="K13" i="4"/>
  <c r="C33" i="4"/>
  <c r="E33" i="4"/>
  <c r="G33" i="4"/>
  <c r="I33" i="4"/>
  <c r="K33" i="4"/>
  <c r="M33" i="4"/>
  <c r="U33" i="4"/>
  <c r="B33" i="4"/>
  <c r="D33" i="4"/>
  <c r="F33" i="4"/>
  <c r="H33" i="4"/>
  <c r="J33" i="4"/>
  <c r="L33" i="4"/>
  <c r="N33" i="4"/>
  <c r="T33" i="4"/>
  <c r="V33" i="4"/>
  <c r="B9" i="5"/>
  <c r="D9" i="5"/>
  <c r="F9" i="5"/>
  <c r="H9" i="5"/>
  <c r="J9" i="5"/>
  <c r="L9" i="5"/>
  <c r="N9" i="5"/>
  <c r="P9" i="5"/>
  <c r="C9" i="5"/>
  <c r="E9" i="5"/>
  <c r="G9" i="5"/>
  <c r="I9" i="5"/>
  <c r="K9" i="5"/>
  <c r="M9" i="5"/>
  <c r="O9" i="5"/>
  <c r="B57" i="5"/>
  <c r="D57" i="5"/>
  <c r="F57" i="5"/>
  <c r="H57" i="5"/>
  <c r="J57" i="5"/>
  <c r="L57" i="5"/>
  <c r="N57" i="5"/>
  <c r="P57" i="5"/>
  <c r="R57" i="5"/>
  <c r="T57" i="5"/>
  <c r="V57" i="5"/>
  <c r="C57" i="5"/>
  <c r="E57" i="5"/>
  <c r="G57" i="5"/>
  <c r="I57" i="5"/>
  <c r="K57" i="5"/>
  <c r="M57" i="5"/>
  <c r="O57" i="5"/>
  <c r="Q57" i="5"/>
  <c r="S57" i="5"/>
  <c r="U57" i="5"/>
  <c r="B65" i="5"/>
  <c r="D65" i="5"/>
  <c r="F65" i="5"/>
  <c r="H65" i="5"/>
  <c r="J65" i="5"/>
  <c r="L65" i="5"/>
  <c r="L227" i="9" s="1"/>
  <c r="C65" i="5"/>
  <c r="E65" i="5"/>
  <c r="G65" i="5"/>
  <c r="I65" i="5"/>
  <c r="K65" i="5"/>
  <c r="G180" i="6"/>
  <c r="O180" i="6"/>
  <c r="W180" i="6"/>
  <c r="B9" i="6"/>
  <c r="D9" i="6"/>
  <c r="F9" i="6"/>
  <c r="H9" i="6"/>
  <c r="J9" i="6"/>
  <c r="L9" i="6"/>
  <c r="N9" i="6"/>
  <c r="P9" i="6"/>
  <c r="R9" i="6"/>
  <c r="K43" i="6"/>
  <c r="K45" i="6"/>
  <c r="K47" i="6"/>
  <c r="B60" i="6"/>
  <c r="D60" i="6"/>
  <c r="F60" i="6"/>
  <c r="H60" i="6"/>
  <c r="J60" i="6"/>
  <c r="L60" i="6"/>
  <c r="N60" i="6"/>
  <c r="P60" i="6"/>
  <c r="B139" i="6"/>
  <c r="D139" i="6"/>
  <c r="F139" i="6"/>
  <c r="H139" i="6"/>
  <c r="J139" i="6"/>
  <c r="L139" i="6"/>
  <c r="N139" i="6"/>
  <c r="P139" i="6"/>
  <c r="R139" i="6"/>
  <c r="T139" i="6"/>
  <c r="V139" i="6"/>
  <c r="C155" i="6"/>
  <c r="E155" i="6"/>
  <c r="G155" i="6"/>
  <c r="I155" i="6"/>
  <c r="K155" i="6"/>
  <c r="B155" i="6"/>
  <c r="F155" i="6"/>
  <c r="J155" i="6"/>
  <c r="K20" i="5"/>
  <c r="K21" i="5"/>
  <c r="C9" i="6"/>
  <c r="E9" i="6"/>
  <c r="G9" i="6"/>
  <c r="I9" i="6"/>
  <c r="K9" i="6"/>
  <c r="M9" i="6"/>
  <c r="O9" i="6"/>
  <c r="Q9" i="6"/>
  <c r="K44" i="6"/>
  <c r="K58" i="11" s="1"/>
  <c r="K46" i="6"/>
  <c r="K48" i="6"/>
  <c r="C60" i="6"/>
  <c r="E60" i="6"/>
  <c r="G60" i="6"/>
  <c r="I60" i="6"/>
  <c r="K60" i="6"/>
  <c r="M60" i="6"/>
  <c r="O60" i="6"/>
  <c r="Q60" i="6"/>
  <c r="C139" i="6"/>
  <c r="E139" i="6"/>
  <c r="G139" i="6"/>
  <c r="I139" i="6"/>
  <c r="K139" i="6"/>
  <c r="M139" i="6"/>
  <c r="O139" i="6"/>
  <c r="Q139" i="6"/>
  <c r="S139" i="6"/>
  <c r="U139" i="6"/>
  <c r="D155" i="6"/>
  <c r="H155" i="6"/>
  <c r="L155" i="6"/>
  <c r="L214" i="9" s="1"/>
  <c r="E180" i="6"/>
  <c r="I180" i="6"/>
  <c r="M180" i="6"/>
  <c r="Q180" i="6"/>
  <c r="U180" i="6"/>
  <c r="Y180" i="6"/>
  <c r="B180" i="6"/>
  <c r="D180" i="6"/>
  <c r="H180" i="6"/>
  <c r="J180" i="6"/>
  <c r="L180" i="6"/>
  <c r="P180" i="6"/>
  <c r="R180" i="6"/>
  <c r="T180" i="6"/>
  <c r="X180" i="6"/>
  <c r="Z180" i="6"/>
  <c r="O158" i="11" l="1"/>
  <c r="Q158" i="11"/>
  <c r="P158" i="11"/>
  <c r="Q161" i="11"/>
  <c r="P161" i="11"/>
  <c r="O161" i="11"/>
  <c r="Q157" i="11"/>
  <c r="P157" i="11"/>
  <c r="O157" i="11"/>
  <c r="Q160" i="11"/>
  <c r="P160" i="11"/>
  <c r="O160" i="11"/>
  <c r="P163" i="11"/>
  <c r="O163" i="11"/>
  <c r="Q163" i="11"/>
  <c r="P159" i="11"/>
  <c r="Q159" i="11"/>
  <c r="O159" i="11"/>
  <c r="O162" i="11"/>
  <c r="Q162" i="11"/>
  <c r="P162" i="11"/>
  <c r="B17" i="11"/>
  <c r="K157" i="11"/>
  <c r="M157" i="11"/>
  <c r="N157" i="11"/>
  <c r="AG237" i="11"/>
  <c r="J157" i="11"/>
  <c r="AG232" i="11"/>
  <c r="I157" i="11"/>
  <c r="L157" i="11"/>
  <c r="H157" i="11"/>
  <c r="G157" i="11"/>
  <c r="AF240" i="11"/>
  <c r="M160" i="11"/>
  <c r="N160" i="11"/>
  <c r="G160" i="11"/>
  <c r="J160" i="11"/>
  <c r="H160" i="11"/>
  <c r="L160" i="11"/>
  <c r="K160" i="11"/>
  <c r="AG240" i="11"/>
  <c r="I160" i="11"/>
  <c r="G5" i="9"/>
  <c r="L162" i="11"/>
  <c r="M162" i="11"/>
  <c r="H162" i="11"/>
  <c r="J162" i="11"/>
  <c r="K162" i="11"/>
  <c r="N162" i="11"/>
  <c r="I162" i="11"/>
  <c r="G162" i="11"/>
  <c r="D18" i="11"/>
  <c r="G158" i="11"/>
  <c r="J158" i="11"/>
  <c r="K158" i="11"/>
  <c r="AG235" i="11"/>
  <c r="N158" i="11"/>
  <c r="H158" i="11"/>
  <c r="M158" i="11"/>
  <c r="AG234" i="11"/>
  <c r="AG233" i="11"/>
  <c r="I158" i="11"/>
  <c r="AG238" i="11"/>
  <c r="AG236" i="11"/>
  <c r="L158" i="11"/>
  <c r="AF241" i="11"/>
  <c r="G161" i="11"/>
  <c r="K161" i="11"/>
  <c r="M161" i="11"/>
  <c r="AG241" i="11"/>
  <c r="H161" i="11"/>
  <c r="L161" i="11"/>
  <c r="J161" i="11"/>
  <c r="I161" i="11"/>
  <c r="N161" i="11"/>
  <c r="J163" i="11"/>
  <c r="L163" i="11"/>
  <c r="M163" i="11"/>
  <c r="I163" i="11"/>
  <c r="H163" i="11"/>
  <c r="N163" i="11"/>
  <c r="K163" i="11"/>
  <c r="G163" i="11"/>
  <c r="B171" i="11"/>
  <c r="K159" i="11"/>
  <c r="N159" i="11"/>
  <c r="I159" i="11"/>
  <c r="G159" i="11"/>
  <c r="J159" i="11"/>
  <c r="AG239" i="11"/>
  <c r="H159" i="11"/>
  <c r="M159" i="11"/>
  <c r="L159" i="11"/>
  <c r="V237" i="11"/>
  <c r="N237" i="11"/>
  <c r="F237" i="11"/>
  <c r="X232" i="11"/>
  <c r="P232" i="11"/>
  <c r="H232" i="11"/>
  <c r="Q89" i="11"/>
  <c r="I89" i="11"/>
  <c r="Q84" i="11"/>
  <c r="I84" i="11"/>
  <c r="G40" i="11"/>
  <c r="O22" i="11"/>
  <c r="G22" i="11"/>
  <c r="Q17" i="11"/>
  <c r="I17" i="11"/>
  <c r="AA237" i="11"/>
  <c r="S237" i="11"/>
  <c r="K237" i="11"/>
  <c r="C237" i="11"/>
  <c r="U232" i="11"/>
  <c r="M232" i="11"/>
  <c r="C232" i="11"/>
  <c r="L89" i="11"/>
  <c r="D89" i="11"/>
  <c r="L84" i="11"/>
  <c r="D84" i="11"/>
  <c r="B40" i="11"/>
  <c r="L22" i="11"/>
  <c r="D22" i="11"/>
  <c r="N17" i="11"/>
  <c r="F17" i="11"/>
  <c r="Z237" i="11"/>
  <c r="R237" i="11"/>
  <c r="J237" i="11"/>
  <c r="B237" i="11"/>
  <c r="T232" i="11"/>
  <c r="L232" i="11"/>
  <c r="D232" i="11"/>
  <c r="M89" i="11"/>
  <c r="E89" i="11"/>
  <c r="M84" i="11"/>
  <c r="E84" i="11"/>
  <c r="C40" i="11"/>
  <c r="K22" i="11"/>
  <c r="C22" i="11"/>
  <c r="M17" i="11"/>
  <c r="E17" i="11"/>
  <c r="W237" i="11"/>
  <c r="O237" i="11"/>
  <c r="G237" i="11"/>
  <c r="Y232" i="11"/>
  <c r="Q232" i="11"/>
  <c r="I232" i="11"/>
  <c r="P89" i="11"/>
  <c r="H89" i="11"/>
  <c r="P84" i="11"/>
  <c r="H84" i="11"/>
  <c r="F40" i="11"/>
  <c r="P22" i="11"/>
  <c r="H22" i="11"/>
  <c r="R17" i="11"/>
  <c r="J17" i="11"/>
  <c r="B52" i="11"/>
  <c r="G58" i="11"/>
  <c r="AF232" i="11"/>
  <c r="AF237" i="11"/>
  <c r="T22" i="11"/>
  <c r="S22" i="11"/>
  <c r="T17" i="11"/>
  <c r="S17" i="11"/>
  <c r="AE232" i="11"/>
  <c r="AE237" i="11"/>
  <c r="AD237" i="11"/>
  <c r="R89" i="11"/>
  <c r="AD232" i="11"/>
  <c r="R84" i="11"/>
  <c r="AB237" i="11"/>
  <c r="AC237" i="11"/>
  <c r="AB232" i="11"/>
  <c r="AC232" i="11"/>
  <c r="D3" i="11"/>
  <c r="X237" i="11"/>
  <c r="T237" i="11"/>
  <c r="P237" i="11"/>
  <c r="L237" i="11"/>
  <c r="H237" i="11"/>
  <c r="D237" i="11"/>
  <c r="Z232" i="11"/>
  <c r="V232" i="11"/>
  <c r="R232" i="11"/>
  <c r="N232" i="11"/>
  <c r="J232" i="11"/>
  <c r="F232" i="11"/>
  <c r="B232" i="11"/>
  <c r="O89" i="11"/>
  <c r="K89" i="11"/>
  <c r="G89" i="11"/>
  <c r="C89" i="11"/>
  <c r="O84" i="11"/>
  <c r="K84" i="11"/>
  <c r="G84" i="11"/>
  <c r="C84" i="11"/>
  <c r="E40" i="11"/>
  <c r="Q22" i="11"/>
  <c r="M22" i="11"/>
  <c r="I22" i="11"/>
  <c r="E22" i="11"/>
  <c r="O17" i="11"/>
  <c r="K17" i="11"/>
  <c r="G17" i="11"/>
  <c r="C17" i="11"/>
  <c r="Y237" i="11"/>
  <c r="U237" i="11"/>
  <c r="Q237" i="11"/>
  <c r="M237" i="11"/>
  <c r="I237" i="11"/>
  <c r="E237" i="11"/>
  <c r="AA232" i="11"/>
  <c r="W232" i="11"/>
  <c r="S232" i="11"/>
  <c r="O232" i="11"/>
  <c r="K232" i="11"/>
  <c r="G232" i="11"/>
  <c r="C102" i="11"/>
  <c r="N89" i="11"/>
  <c r="J89" i="11"/>
  <c r="F89" i="11"/>
  <c r="B89" i="11"/>
  <c r="N84" i="11"/>
  <c r="J84" i="11"/>
  <c r="F84" i="11"/>
  <c r="B84" i="11"/>
  <c r="H40" i="11"/>
  <c r="D40" i="11"/>
  <c r="R22" i="11"/>
  <c r="N22" i="11"/>
  <c r="J22" i="11"/>
  <c r="F22" i="11"/>
  <c r="B22" i="11"/>
  <c r="P17" i="11"/>
  <c r="L17" i="11"/>
  <c r="H17" i="11"/>
  <c r="D17" i="11"/>
  <c r="E232" i="11"/>
  <c r="B27" i="11"/>
  <c r="B212" i="11"/>
  <c r="AF235" i="11"/>
  <c r="AF236" i="11"/>
  <c r="AF234" i="11"/>
  <c r="AF238" i="11"/>
  <c r="AF233" i="11"/>
  <c r="C168" i="11"/>
  <c r="AF239" i="11"/>
  <c r="F58" i="11"/>
  <c r="B36" i="11"/>
  <c r="C153" i="11"/>
  <c r="E220" i="11"/>
  <c r="C220" i="11"/>
  <c r="V194" i="11"/>
  <c r="R194" i="11"/>
  <c r="P194" i="11"/>
  <c r="N194" i="11"/>
  <c r="L194" i="11"/>
  <c r="J194" i="11"/>
  <c r="H194" i="11"/>
  <c r="F194" i="11"/>
  <c r="D194" i="11"/>
  <c r="B194" i="11"/>
  <c r="V189" i="11"/>
  <c r="T189" i="11"/>
  <c r="R189" i="11"/>
  <c r="P189" i="11"/>
  <c r="N189" i="11"/>
  <c r="L189" i="11"/>
  <c r="J189" i="11"/>
  <c r="H189" i="11"/>
  <c r="F189" i="11"/>
  <c r="D189" i="11"/>
  <c r="B189" i="11"/>
  <c r="E168" i="11"/>
  <c r="E171" i="11"/>
  <c r="C171" i="11"/>
  <c r="E153" i="11"/>
  <c r="C179" i="11"/>
  <c r="E179" i="11"/>
  <c r="G179" i="11"/>
  <c r="C178" i="11"/>
  <c r="E178" i="11"/>
  <c r="G178" i="11"/>
  <c r="D179" i="11"/>
  <c r="F179" i="11"/>
  <c r="B179" i="11"/>
  <c r="D178" i="11"/>
  <c r="F178" i="11"/>
  <c r="B178" i="11"/>
  <c r="C176" i="11"/>
  <c r="E176" i="11"/>
  <c r="B176" i="11"/>
  <c r="D176" i="11"/>
  <c r="F176" i="11"/>
  <c r="C177" i="11"/>
  <c r="E177" i="11"/>
  <c r="G177" i="11"/>
  <c r="D177" i="11"/>
  <c r="F177" i="11"/>
  <c r="B177" i="11"/>
  <c r="I204" i="11"/>
  <c r="D218" i="11"/>
  <c r="F218" i="11"/>
  <c r="D175" i="11"/>
  <c r="F175" i="11"/>
  <c r="B175" i="11"/>
  <c r="D157" i="11"/>
  <c r="F157" i="11"/>
  <c r="C148" i="11"/>
  <c r="E148" i="11"/>
  <c r="G148" i="11"/>
  <c r="C137" i="11"/>
  <c r="E137" i="11"/>
  <c r="G137" i="11"/>
  <c r="I137" i="11"/>
  <c r="K137" i="11"/>
  <c r="M137" i="11"/>
  <c r="B137" i="11"/>
  <c r="D125" i="11"/>
  <c r="F125" i="11"/>
  <c r="B125" i="11"/>
  <c r="D116" i="11"/>
  <c r="F116" i="11"/>
  <c r="C107" i="11"/>
  <c r="E107" i="11"/>
  <c r="B107" i="11"/>
  <c r="D98" i="11"/>
  <c r="F98" i="11"/>
  <c r="C72" i="11"/>
  <c r="E72" i="11"/>
  <c r="B72" i="11"/>
  <c r="D58" i="11"/>
  <c r="C49" i="11"/>
  <c r="E49" i="11"/>
  <c r="B49" i="11"/>
  <c r="C218" i="11"/>
  <c r="E218" i="11"/>
  <c r="B218" i="11"/>
  <c r="C175" i="11"/>
  <c r="E175" i="11"/>
  <c r="G175" i="11"/>
  <c r="C157" i="11"/>
  <c r="E157" i="11"/>
  <c r="B157" i="11"/>
  <c r="D148" i="11"/>
  <c r="F148" i="11"/>
  <c r="B148" i="11"/>
  <c r="D137" i="11"/>
  <c r="F137" i="11"/>
  <c r="H137" i="11"/>
  <c r="J137" i="11"/>
  <c r="L137" i="11"/>
  <c r="N137" i="11"/>
  <c r="C125" i="11"/>
  <c r="E125" i="11"/>
  <c r="G125" i="11"/>
  <c r="C116" i="11"/>
  <c r="E116" i="11"/>
  <c r="B116" i="11"/>
  <c r="D107" i="11"/>
  <c r="F107" i="11"/>
  <c r="C98" i="11"/>
  <c r="B98" i="11"/>
  <c r="F72" i="11"/>
  <c r="E58" i="11"/>
  <c r="D49" i="11"/>
  <c r="E98" i="11"/>
  <c r="D72" i="11"/>
  <c r="C58" i="11"/>
  <c r="B58" i="11"/>
  <c r="F49" i="11"/>
  <c r="O241" i="11"/>
  <c r="T26" i="11"/>
  <c r="S21" i="11"/>
  <c r="T21" i="11"/>
  <c r="AE241" i="11"/>
  <c r="S26" i="11"/>
  <c r="C206" i="11"/>
  <c r="T19" i="11"/>
  <c r="AE239" i="11"/>
  <c r="S24" i="11"/>
  <c r="T24" i="11"/>
  <c r="S19" i="11"/>
  <c r="G181" i="11"/>
  <c r="T27" i="11"/>
  <c r="G180" i="11"/>
  <c r="S27" i="11"/>
  <c r="D166" i="11"/>
  <c r="F31" i="11"/>
  <c r="B31" i="11"/>
  <c r="E166" i="11"/>
  <c r="E31" i="11"/>
  <c r="K88" i="11"/>
  <c r="Q86" i="11"/>
  <c r="O86" i="11"/>
  <c r="M86" i="11"/>
  <c r="K86" i="11"/>
  <c r="I86" i="11"/>
  <c r="G86" i="11"/>
  <c r="E86" i="11"/>
  <c r="C86" i="11"/>
  <c r="E74" i="11"/>
  <c r="C74" i="11"/>
  <c r="G87" i="11"/>
  <c r="AE240" i="11"/>
  <c r="T25" i="11"/>
  <c r="T20" i="11"/>
  <c r="S20" i="11"/>
  <c r="S25" i="11"/>
  <c r="E238" i="11"/>
  <c r="AE238" i="11"/>
  <c r="AE235" i="11"/>
  <c r="AE233" i="11"/>
  <c r="T23" i="11"/>
  <c r="T18" i="11"/>
  <c r="S18" i="11"/>
  <c r="AE236" i="11"/>
  <c r="S23" i="11"/>
  <c r="AE234" i="11"/>
  <c r="S28" i="11"/>
  <c r="T28" i="11"/>
  <c r="F166" i="11"/>
  <c r="B166" i="11"/>
  <c r="D31" i="11"/>
  <c r="B167" i="11"/>
  <c r="C166" i="11"/>
  <c r="C31" i="11"/>
  <c r="D63" i="11"/>
  <c r="B181" i="11"/>
  <c r="E181" i="11"/>
  <c r="E180" i="11"/>
  <c r="C181" i="11"/>
  <c r="C180" i="11"/>
  <c r="B180" i="11"/>
  <c r="D181" i="11"/>
  <c r="D180" i="11"/>
  <c r="F181" i="11"/>
  <c r="F180" i="11"/>
  <c r="S241" i="11"/>
  <c r="K235" i="11"/>
  <c r="AA239" i="11"/>
  <c r="Y239" i="11"/>
  <c r="W239" i="11"/>
  <c r="U239" i="11"/>
  <c r="S239" i="11"/>
  <c r="Q239" i="11"/>
  <c r="O239" i="11"/>
  <c r="M239" i="11"/>
  <c r="K239" i="11"/>
  <c r="I239" i="11"/>
  <c r="G239" i="11"/>
  <c r="E239" i="11"/>
  <c r="C239" i="11"/>
  <c r="AA241" i="11"/>
  <c r="AA234" i="11"/>
  <c r="Y234" i="11"/>
  <c r="W234" i="11"/>
  <c r="U234" i="11"/>
  <c r="S234" i="11"/>
  <c r="Q234" i="11"/>
  <c r="O234" i="11"/>
  <c r="M234" i="11"/>
  <c r="K234" i="11"/>
  <c r="I234" i="11"/>
  <c r="G234" i="11"/>
  <c r="K206" i="11"/>
  <c r="I206" i="11"/>
  <c r="G206" i="11"/>
  <c r="E206" i="11"/>
  <c r="E121" i="11"/>
  <c r="C121" i="11"/>
  <c r="E103" i="11"/>
  <c r="C103" i="11"/>
  <c r="Q94" i="11"/>
  <c r="G63" i="11"/>
  <c r="E63" i="11"/>
  <c r="C63" i="11"/>
  <c r="E36" i="11"/>
  <c r="C36" i="11"/>
  <c r="F153" i="11"/>
  <c r="B153" i="11"/>
  <c r="D121" i="11"/>
  <c r="D103" i="11"/>
  <c r="F54" i="11"/>
  <c r="B54" i="11"/>
  <c r="I238" i="11"/>
  <c r="G128" i="11"/>
  <c r="P88" i="11"/>
  <c r="T196" i="11"/>
  <c r="B74" i="11"/>
  <c r="D74" i="11"/>
  <c r="F74" i="11"/>
  <c r="B91" i="11"/>
  <c r="D91" i="11"/>
  <c r="F91" i="11"/>
  <c r="H91" i="11"/>
  <c r="J91" i="11"/>
  <c r="L91" i="11"/>
  <c r="N91" i="11"/>
  <c r="P91" i="11"/>
  <c r="C100" i="11"/>
  <c r="E100" i="11"/>
  <c r="B109" i="11"/>
  <c r="D109" i="11"/>
  <c r="F109" i="11"/>
  <c r="T194" i="11"/>
  <c r="C24" i="11"/>
  <c r="E24" i="11"/>
  <c r="G24" i="11"/>
  <c r="I24" i="11"/>
  <c r="K24" i="11"/>
  <c r="M24" i="11"/>
  <c r="O24" i="11"/>
  <c r="Q24" i="11"/>
  <c r="B33" i="11"/>
  <c r="D33" i="11"/>
  <c r="F33" i="11"/>
  <c r="C42" i="11"/>
  <c r="E42" i="11"/>
  <c r="G42" i="11"/>
  <c r="B127" i="11"/>
  <c r="D127" i="11"/>
  <c r="F127" i="11"/>
  <c r="C194" i="11"/>
  <c r="E194" i="11"/>
  <c r="G194" i="11"/>
  <c r="I194" i="11"/>
  <c r="K194" i="11"/>
  <c r="M194" i="11"/>
  <c r="O194" i="11"/>
  <c r="Q194" i="11"/>
  <c r="S194" i="11"/>
  <c r="U194" i="11"/>
  <c r="B211" i="11"/>
  <c r="D211" i="11"/>
  <c r="F211" i="11"/>
  <c r="H211" i="11"/>
  <c r="J211" i="11"/>
  <c r="B234" i="11"/>
  <c r="D234" i="11"/>
  <c r="F234" i="11"/>
  <c r="H234" i="11"/>
  <c r="J234" i="11"/>
  <c r="L234" i="11"/>
  <c r="N234" i="11"/>
  <c r="P234" i="11"/>
  <c r="R234" i="11"/>
  <c r="T234" i="11"/>
  <c r="V234" i="11"/>
  <c r="X234" i="11"/>
  <c r="Z234" i="11"/>
  <c r="T239" i="11"/>
  <c r="V239" i="11"/>
  <c r="X239" i="11"/>
  <c r="Z239" i="11"/>
  <c r="C127" i="11"/>
  <c r="E127" i="11"/>
  <c r="G127" i="11"/>
  <c r="C150" i="11"/>
  <c r="E150" i="11"/>
  <c r="G150" i="11"/>
  <c r="B159" i="11"/>
  <c r="D159" i="11"/>
  <c r="F159" i="11"/>
  <c r="C211" i="11"/>
  <c r="E211" i="11"/>
  <c r="G211" i="11"/>
  <c r="I211" i="11"/>
  <c r="K211" i="11"/>
  <c r="C234" i="11"/>
  <c r="E234" i="11"/>
  <c r="M187" i="11"/>
  <c r="H209" i="11"/>
  <c r="U238" i="11"/>
  <c r="AA235" i="11"/>
  <c r="C190" i="11"/>
  <c r="E207" i="11"/>
  <c r="E101" i="11"/>
  <c r="D20" i="11"/>
  <c r="G52" i="11"/>
  <c r="T233" i="11"/>
  <c r="D191" i="11"/>
  <c r="G88" i="11"/>
  <c r="D19" i="11"/>
  <c r="H19" i="11"/>
  <c r="L19" i="11"/>
  <c r="P19" i="11"/>
  <c r="C60" i="11"/>
  <c r="E60" i="11"/>
  <c r="G60" i="11"/>
  <c r="B86" i="11"/>
  <c r="D86" i="11"/>
  <c r="F86" i="11"/>
  <c r="H86" i="11"/>
  <c r="J86" i="11"/>
  <c r="L86" i="11"/>
  <c r="N86" i="11"/>
  <c r="P86" i="11"/>
  <c r="C118" i="11"/>
  <c r="E118" i="11"/>
  <c r="C19" i="11"/>
  <c r="E19" i="11"/>
  <c r="G19" i="11"/>
  <c r="I19" i="11"/>
  <c r="K19" i="11"/>
  <c r="M19" i="11"/>
  <c r="O19" i="11"/>
  <c r="Q19" i="11"/>
  <c r="B51" i="11"/>
  <c r="D51" i="11"/>
  <c r="F51" i="11"/>
  <c r="B60" i="11"/>
  <c r="D60" i="11"/>
  <c r="F60" i="11"/>
  <c r="C91" i="11"/>
  <c r="E91" i="11"/>
  <c r="G91" i="11"/>
  <c r="I91" i="11"/>
  <c r="K91" i="11"/>
  <c r="M91" i="11"/>
  <c r="O91" i="11"/>
  <c r="Q91" i="11"/>
  <c r="B100" i="11"/>
  <c r="D100" i="11"/>
  <c r="F100" i="11"/>
  <c r="C109" i="11"/>
  <c r="E109" i="11"/>
  <c r="B118" i="11"/>
  <c r="D118" i="11"/>
  <c r="F118" i="11"/>
  <c r="B150" i="11"/>
  <c r="D150" i="11"/>
  <c r="F150" i="11"/>
  <c r="C159" i="11"/>
  <c r="E159" i="11"/>
  <c r="B168" i="11"/>
  <c r="D168" i="11"/>
  <c r="F168" i="11"/>
  <c r="C189" i="11"/>
  <c r="E189" i="11"/>
  <c r="G189" i="11"/>
  <c r="I189" i="11"/>
  <c r="K189" i="11"/>
  <c r="M189" i="11"/>
  <c r="O189" i="11"/>
  <c r="Q189" i="11"/>
  <c r="S189" i="11"/>
  <c r="U189" i="11"/>
  <c r="B206" i="11"/>
  <c r="D206" i="11"/>
  <c r="F206" i="11"/>
  <c r="H206" i="11"/>
  <c r="J206" i="11"/>
  <c r="B220" i="11"/>
  <c r="D220" i="11"/>
  <c r="F220" i="11"/>
  <c r="B239" i="11"/>
  <c r="D239" i="11"/>
  <c r="F239" i="11"/>
  <c r="H239" i="11"/>
  <c r="J239" i="11"/>
  <c r="L239" i="11"/>
  <c r="N239" i="11"/>
  <c r="P239" i="11"/>
  <c r="R239" i="11"/>
  <c r="D128" i="11"/>
  <c r="E92" i="11"/>
  <c r="F45" i="11"/>
  <c r="B45" i="11"/>
  <c r="E223" i="11"/>
  <c r="C162" i="11"/>
  <c r="G130" i="11"/>
  <c r="C130" i="11"/>
  <c r="E112" i="11"/>
  <c r="E77" i="11"/>
  <c r="G54" i="11"/>
  <c r="C54" i="11"/>
  <c r="E45" i="11"/>
  <c r="B130" i="11"/>
  <c r="B112" i="11"/>
  <c r="C223" i="11"/>
  <c r="E162" i="11"/>
  <c r="E130" i="11"/>
  <c r="C112" i="11"/>
  <c r="C77" i="11"/>
  <c r="E54" i="11"/>
  <c r="G45" i="11"/>
  <c r="C45" i="11"/>
  <c r="D162" i="11"/>
  <c r="F130" i="11"/>
  <c r="F112" i="11"/>
  <c r="D77" i="11"/>
  <c r="C169" i="11"/>
  <c r="I92" i="11"/>
  <c r="K87" i="11"/>
  <c r="F20" i="11"/>
  <c r="D207" i="11"/>
  <c r="S190" i="11"/>
  <c r="B169" i="11"/>
  <c r="C128" i="11"/>
  <c r="M92" i="11"/>
  <c r="O87" i="11"/>
  <c r="L25" i="11"/>
  <c r="C119" i="11"/>
  <c r="Q92" i="11"/>
  <c r="C87" i="11"/>
  <c r="C52" i="11"/>
  <c r="Y240" i="11"/>
  <c r="U240" i="11"/>
  <c r="Q240" i="11"/>
  <c r="M240" i="11"/>
  <c r="I240" i="11"/>
  <c r="E240" i="11"/>
  <c r="O235" i="11"/>
  <c r="E221" i="11"/>
  <c r="H212" i="11"/>
  <c r="D212" i="11"/>
  <c r="H207" i="11"/>
  <c r="Q195" i="11"/>
  <c r="I195" i="11"/>
  <c r="G190" i="11"/>
  <c r="F169" i="11"/>
  <c r="E160" i="11"/>
  <c r="E151" i="11"/>
  <c r="X240" i="11"/>
  <c r="T240" i="11"/>
  <c r="P240" i="11"/>
  <c r="L240" i="11"/>
  <c r="H240" i="11"/>
  <c r="D240" i="11"/>
  <c r="X235" i="11"/>
  <c r="T235" i="11"/>
  <c r="P235" i="11"/>
  <c r="L235" i="11"/>
  <c r="H235" i="11"/>
  <c r="D235" i="11"/>
  <c r="F221" i="11"/>
  <c r="B221" i="11"/>
  <c r="I212" i="11"/>
  <c r="E212" i="11"/>
  <c r="I207" i="11"/>
  <c r="T195" i="11"/>
  <c r="P195" i="11"/>
  <c r="L195" i="11"/>
  <c r="H195" i="11"/>
  <c r="D195" i="11"/>
  <c r="T190" i="11"/>
  <c r="P190" i="11"/>
  <c r="L190" i="11"/>
  <c r="H190" i="11"/>
  <c r="D190" i="11"/>
  <c r="F151" i="11"/>
  <c r="B151" i="11"/>
  <c r="D110" i="11"/>
  <c r="D61" i="11"/>
  <c r="C34" i="11"/>
  <c r="P25" i="11"/>
  <c r="J20" i="11"/>
  <c r="S235" i="11"/>
  <c r="C235" i="11"/>
  <c r="K190" i="11"/>
  <c r="E128" i="11"/>
  <c r="B160" i="11"/>
  <c r="E119" i="11"/>
  <c r="C101" i="11"/>
  <c r="O92" i="11"/>
  <c r="K92" i="11"/>
  <c r="G92" i="11"/>
  <c r="C92" i="11"/>
  <c r="Q87" i="11"/>
  <c r="M87" i="11"/>
  <c r="I87" i="11"/>
  <c r="E87" i="11"/>
  <c r="B75" i="11"/>
  <c r="E52" i="11"/>
  <c r="D43" i="11"/>
  <c r="D25" i="11"/>
  <c r="N20" i="11"/>
  <c r="AA240" i="11"/>
  <c r="W240" i="11"/>
  <c r="S240" i="11"/>
  <c r="O240" i="11"/>
  <c r="K240" i="11"/>
  <c r="G240" i="11"/>
  <c r="C240" i="11"/>
  <c r="W235" i="11"/>
  <c r="G235" i="11"/>
  <c r="C221" i="11"/>
  <c r="J212" i="11"/>
  <c r="F212" i="11"/>
  <c r="M195" i="11"/>
  <c r="E195" i="11"/>
  <c r="O190" i="11"/>
  <c r="C160" i="11"/>
  <c r="Z240" i="11"/>
  <c r="V240" i="11"/>
  <c r="R240" i="11"/>
  <c r="N240" i="11"/>
  <c r="J240" i="11"/>
  <c r="F240" i="11"/>
  <c r="B240" i="11"/>
  <c r="Z235" i="11"/>
  <c r="V235" i="11"/>
  <c r="R235" i="11"/>
  <c r="N235" i="11"/>
  <c r="J235" i="11"/>
  <c r="F235" i="11"/>
  <c r="B235" i="11"/>
  <c r="D221" i="11"/>
  <c r="K212" i="11"/>
  <c r="G212" i="11"/>
  <c r="C212" i="11"/>
  <c r="V195" i="11"/>
  <c r="R195" i="11"/>
  <c r="N195" i="11"/>
  <c r="J195" i="11"/>
  <c r="F195" i="11"/>
  <c r="B195" i="11"/>
  <c r="V190" i="11"/>
  <c r="R190" i="11"/>
  <c r="N190" i="11"/>
  <c r="J190" i="11"/>
  <c r="F190" i="11"/>
  <c r="B190" i="11"/>
  <c r="F160" i="11"/>
  <c r="D151" i="11"/>
  <c r="F110" i="11"/>
  <c r="B110" i="11"/>
  <c r="F75" i="11"/>
  <c r="H43" i="11"/>
  <c r="E34" i="11"/>
  <c r="H25" i="11"/>
  <c r="R20" i="11"/>
  <c r="B20" i="11"/>
  <c r="Y238" i="11"/>
  <c r="M238" i="11"/>
  <c r="S233" i="11"/>
  <c r="E219" i="11"/>
  <c r="I187" i="11"/>
  <c r="D170" i="11"/>
  <c r="O21" i="11"/>
  <c r="D93" i="11"/>
  <c r="C241" i="11"/>
  <c r="R26" i="11"/>
  <c r="E35" i="11"/>
  <c r="D88" i="11"/>
  <c r="B111" i="11"/>
  <c r="K21" i="11"/>
  <c r="K93" i="11"/>
  <c r="F129" i="11"/>
  <c r="C161" i="11"/>
  <c r="O191" i="11"/>
  <c r="O196" i="11"/>
  <c r="R236" i="11"/>
  <c r="E129" i="11"/>
  <c r="C170" i="11"/>
  <c r="N196" i="11"/>
  <c r="G241" i="11"/>
  <c r="W241" i="11"/>
  <c r="F26" i="11"/>
  <c r="P93" i="11"/>
  <c r="O26" i="11"/>
  <c r="F53" i="11"/>
  <c r="G93" i="11"/>
  <c r="C191" i="11"/>
  <c r="K196" i="11"/>
  <c r="F236" i="11"/>
  <c r="B161" i="11"/>
  <c r="T191" i="11"/>
  <c r="K213" i="11"/>
  <c r="Y236" i="11"/>
  <c r="D204" i="11"/>
  <c r="V187" i="11"/>
  <c r="B187" i="11"/>
  <c r="V192" i="11"/>
  <c r="C209" i="11"/>
  <c r="I236" i="11"/>
  <c r="H191" i="11"/>
  <c r="N241" i="11"/>
  <c r="I192" i="11"/>
  <c r="C111" i="11"/>
  <c r="F102" i="11"/>
  <c r="F35" i="11"/>
  <c r="C26" i="11"/>
  <c r="K241" i="11"/>
  <c r="M236" i="11"/>
  <c r="E222" i="11"/>
  <c r="R192" i="11"/>
  <c r="R241" i="11"/>
  <c r="M192" i="11"/>
  <c r="F167" i="11"/>
  <c r="D210" i="11"/>
  <c r="Q238" i="11"/>
  <c r="C233" i="11"/>
  <c r="V196" i="11"/>
  <c r="D44" i="11"/>
  <c r="Y235" i="11"/>
  <c r="U235" i="11"/>
  <c r="Q235" i="11"/>
  <c r="M235" i="11"/>
  <c r="I235" i="11"/>
  <c r="E235" i="11"/>
  <c r="J207" i="11"/>
  <c r="F207" i="11"/>
  <c r="B207" i="11"/>
  <c r="U190" i="11"/>
  <c r="Q190" i="11"/>
  <c r="M190" i="11"/>
  <c r="I190" i="11"/>
  <c r="E190" i="11"/>
  <c r="D169" i="11"/>
  <c r="G151" i="11"/>
  <c r="C151" i="11"/>
  <c r="K207" i="11"/>
  <c r="G207" i="11"/>
  <c r="C207" i="11"/>
  <c r="E169" i="11"/>
  <c r="D160" i="11"/>
  <c r="F128" i="11"/>
  <c r="B128" i="11"/>
  <c r="D75" i="11"/>
  <c r="F61" i="11"/>
  <c r="B61" i="11"/>
  <c r="F43" i="11"/>
  <c r="B43" i="11"/>
  <c r="R25" i="11"/>
  <c r="N25" i="11"/>
  <c r="J25" i="11"/>
  <c r="F25" i="11"/>
  <c r="B25" i="11"/>
  <c r="P20" i="11"/>
  <c r="L20" i="11"/>
  <c r="H20" i="11"/>
  <c r="D3" i="9"/>
  <c r="I173" i="9" s="1"/>
  <c r="B149" i="11"/>
  <c r="T238" i="11"/>
  <c r="G149" i="11"/>
  <c r="C158" i="11"/>
  <c r="I188" i="11"/>
  <c r="C193" i="11"/>
  <c r="S193" i="11"/>
  <c r="D205" i="11"/>
  <c r="H205" i="11"/>
  <c r="F23" i="11"/>
  <c r="F41" i="11"/>
  <c r="B59" i="11"/>
  <c r="D233" i="11"/>
  <c r="D167" i="11"/>
  <c r="U188" i="11"/>
  <c r="O193" i="11"/>
  <c r="F205" i="11"/>
  <c r="P18" i="11"/>
  <c r="C149" i="11"/>
  <c r="E188" i="11"/>
  <c r="Q188" i="11"/>
  <c r="K193" i="11"/>
  <c r="B205" i="11"/>
  <c r="B210" i="11"/>
  <c r="F210" i="11"/>
  <c r="J210" i="11"/>
  <c r="C219" i="11"/>
  <c r="E233" i="11"/>
  <c r="I233" i="11"/>
  <c r="M233" i="11"/>
  <c r="Q233" i="11"/>
  <c r="U233" i="11"/>
  <c r="Y233" i="11"/>
  <c r="W233" i="11"/>
  <c r="G233" i="11"/>
  <c r="H210" i="11"/>
  <c r="J205" i="11"/>
  <c r="G193" i="11"/>
  <c r="M188" i="11"/>
  <c r="J23" i="11"/>
  <c r="L18" i="11"/>
  <c r="H21" i="11"/>
  <c r="P21" i="11"/>
  <c r="C35" i="11"/>
  <c r="B44" i="11"/>
  <c r="F44" i="11"/>
  <c r="C53" i="11"/>
  <c r="G53" i="11"/>
  <c r="E62" i="11"/>
  <c r="E102" i="11"/>
  <c r="C120" i="11"/>
  <c r="J196" i="11"/>
  <c r="P196" i="11"/>
  <c r="C44" i="11"/>
  <c r="G44" i="11"/>
  <c r="E76" i="11"/>
  <c r="D120" i="11"/>
  <c r="D129" i="11"/>
  <c r="B152" i="11"/>
  <c r="F152" i="11"/>
  <c r="E161" i="11"/>
  <c r="E191" i="11"/>
  <c r="I191" i="11"/>
  <c r="M191" i="11"/>
  <c r="Q191" i="11"/>
  <c r="U191" i="11"/>
  <c r="E196" i="11"/>
  <c r="I196" i="11"/>
  <c r="M196" i="11"/>
  <c r="Q196" i="11"/>
  <c r="U196" i="11"/>
  <c r="B208" i="11"/>
  <c r="F208" i="11"/>
  <c r="J208" i="11"/>
  <c r="B222" i="11"/>
  <c r="F222" i="11"/>
  <c r="D236" i="11"/>
  <c r="H236" i="11"/>
  <c r="L236" i="11"/>
  <c r="P236" i="11"/>
  <c r="T236" i="11"/>
  <c r="X236" i="11"/>
  <c r="D241" i="11"/>
  <c r="H241" i="11"/>
  <c r="L241" i="11"/>
  <c r="P241" i="11"/>
  <c r="T241" i="11"/>
  <c r="X241" i="11"/>
  <c r="E152" i="11"/>
  <c r="C208" i="11"/>
  <c r="G208" i="11"/>
  <c r="E53" i="11"/>
  <c r="D111" i="11"/>
  <c r="E120" i="11"/>
  <c r="D196" i="11"/>
  <c r="E21" i="11"/>
  <c r="I21" i="11"/>
  <c r="M21" i="11"/>
  <c r="Q21" i="11"/>
  <c r="D53" i="11"/>
  <c r="B62" i="11"/>
  <c r="F62" i="11"/>
  <c r="B120" i="11"/>
  <c r="D152" i="11"/>
  <c r="K191" i="11"/>
  <c r="G196" i="11"/>
  <c r="D208" i="11"/>
  <c r="N236" i="11"/>
  <c r="J241" i="11"/>
  <c r="Z241" i="11"/>
  <c r="G152" i="11"/>
  <c r="D161" i="11"/>
  <c r="E170" i="11"/>
  <c r="B191" i="11"/>
  <c r="F191" i="11"/>
  <c r="J191" i="11"/>
  <c r="N191" i="11"/>
  <c r="R191" i="11"/>
  <c r="V191" i="11"/>
  <c r="B21" i="11"/>
  <c r="J21" i="11"/>
  <c r="R21" i="11"/>
  <c r="L21" i="11"/>
  <c r="D26" i="11"/>
  <c r="H26" i="11"/>
  <c r="L26" i="11"/>
  <c r="P26" i="11"/>
  <c r="H44" i="11"/>
  <c r="B76" i="11"/>
  <c r="F76" i="11"/>
  <c r="B88" i="11"/>
  <c r="F88" i="11"/>
  <c r="J88" i="11"/>
  <c r="N88" i="11"/>
  <c r="B93" i="11"/>
  <c r="F93" i="11"/>
  <c r="J93" i="11"/>
  <c r="N93" i="11"/>
  <c r="E26" i="11"/>
  <c r="I26" i="11"/>
  <c r="M26" i="11"/>
  <c r="Q26" i="11"/>
  <c r="D35" i="11"/>
  <c r="C76" i="11"/>
  <c r="E88" i="11"/>
  <c r="I88" i="11"/>
  <c r="M88" i="11"/>
  <c r="Q88" i="11"/>
  <c r="E93" i="11"/>
  <c r="I93" i="11"/>
  <c r="M93" i="11"/>
  <c r="Q93" i="11"/>
  <c r="D102" i="11"/>
  <c r="E111" i="11"/>
  <c r="B170" i="11"/>
  <c r="F170" i="11"/>
  <c r="G191" i="11"/>
  <c r="C196" i="11"/>
  <c r="S196" i="11"/>
  <c r="B213" i="11"/>
  <c r="F213" i="11"/>
  <c r="J213" i="11"/>
  <c r="D222" i="11"/>
  <c r="J236" i="11"/>
  <c r="Z236" i="11"/>
  <c r="F241" i="11"/>
  <c r="V241" i="11"/>
  <c r="C129" i="11"/>
  <c r="G129" i="11"/>
  <c r="C152" i="11"/>
  <c r="B196" i="11"/>
  <c r="H196" i="11"/>
  <c r="R196" i="11"/>
  <c r="I208" i="11"/>
  <c r="E213" i="11"/>
  <c r="I213" i="11"/>
  <c r="C222" i="11"/>
  <c r="C236" i="11"/>
  <c r="G236" i="11"/>
  <c r="K236" i="11"/>
  <c r="O236" i="11"/>
  <c r="S236" i="11"/>
  <c r="W236" i="11"/>
  <c r="AA236" i="11"/>
  <c r="B204" i="11"/>
  <c r="F204" i="11"/>
  <c r="J204" i="11"/>
  <c r="D187" i="11"/>
  <c r="H187" i="11"/>
  <c r="L187" i="11"/>
  <c r="P187" i="11"/>
  <c r="T187" i="11"/>
  <c r="D192" i="11"/>
  <c r="H192" i="11"/>
  <c r="L192" i="11"/>
  <c r="P192" i="11"/>
  <c r="T192" i="11"/>
  <c r="C204" i="11"/>
  <c r="G204" i="11"/>
  <c r="K204" i="11"/>
  <c r="C192" i="11"/>
  <c r="G192" i="11"/>
  <c r="K192" i="11"/>
  <c r="O192" i="11"/>
  <c r="S192" i="11"/>
  <c r="N187" i="11"/>
  <c r="N192" i="11"/>
  <c r="C187" i="11"/>
  <c r="G187" i="11"/>
  <c r="K187" i="11"/>
  <c r="O187" i="11"/>
  <c r="S187" i="11"/>
  <c r="B209" i="11"/>
  <c r="F209" i="11"/>
  <c r="J209" i="11"/>
  <c r="J187" i="11"/>
  <c r="J192" i="11"/>
  <c r="E209" i="11"/>
  <c r="I209" i="11"/>
  <c r="Y241" i="11"/>
  <c r="U241" i="11"/>
  <c r="Q241" i="11"/>
  <c r="M241" i="11"/>
  <c r="I241" i="11"/>
  <c r="E241" i="11"/>
  <c r="AA238" i="11"/>
  <c r="W238" i="11"/>
  <c r="S238" i="11"/>
  <c r="O238" i="11"/>
  <c r="K238" i="11"/>
  <c r="G238" i="11"/>
  <c r="C238" i="11"/>
  <c r="Q236" i="11"/>
  <c r="AA233" i="11"/>
  <c r="K233" i="11"/>
  <c r="C213" i="11"/>
  <c r="G209" i="11"/>
  <c r="K208" i="11"/>
  <c r="E208" i="11"/>
  <c r="B192" i="11"/>
  <c r="L191" i="11"/>
  <c r="F187" i="11"/>
  <c r="F161" i="11"/>
  <c r="X238" i="11"/>
  <c r="D238" i="11"/>
  <c r="V236" i="11"/>
  <c r="D213" i="11"/>
  <c r="I210" i="11"/>
  <c r="H208" i="11"/>
  <c r="E205" i="11"/>
  <c r="H204" i="11"/>
  <c r="Q192" i="11"/>
  <c r="S191" i="11"/>
  <c r="Q187" i="11"/>
  <c r="C117" i="11"/>
  <c r="O93" i="11"/>
  <c r="O88" i="11"/>
  <c r="D62" i="11"/>
  <c r="E44" i="11"/>
  <c r="G26" i="11"/>
  <c r="C21" i="11"/>
  <c r="F111" i="11"/>
  <c r="H93" i="11"/>
  <c r="H88" i="11"/>
  <c r="C62" i="11"/>
  <c r="J26" i="11"/>
  <c r="N21" i="11"/>
  <c r="U236" i="11"/>
  <c r="E236" i="11"/>
  <c r="O233" i="11"/>
  <c r="G213" i="11"/>
  <c r="K209" i="11"/>
  <c r="E204" i="11"/>
  <c r="F196" i="11"/>
  <c r="F192" i="11"/>
  <c r="P191" i="11"/>
  <c r="R187" i="11"/>
  <c r="G126" i="11"/>
  <c r="B241" i="11"/>
  <c r="P238" i="11"/>
  <c r="B236" i="11"/>
  <c r="P233" i="11"/>
  <c r="H213" i="11"/>
  <c r="D209" i="11"/>
  <c r="U192" i="11"/>
  <c r="E192" i="11"/>
  <c r="U187" i="11"/>
  <c r="E187" i="11"/>
  <c r="B129" i="11"/>
  <c r="F120" i="11"/>
  <c r="B102" i="11"/>
  <c r="C93" i="11"/>
  <c r="C88" i="11"/>
  <c r="B53" i="11"/>
  <c r="B35" i="11"/>
  <c r="E32" i="11"/>
  <c r="K26" i="11"/>
  <c r="G21" i="11"/>
  <c r="L196" i="11"/>
  <c r="L93" i="11"/>
  <c r="L88" i="11"/>
  <c r="D76" i="11"/>
  <c r="G62" i="11"/>
  <c r="N26" i="11"/>
  <c r="B18" i="11"/>
  <c r="F18" i="11"/>
  <c r="J18" i="11"/>
  <c r="N18" i="11"/>
  <c r="R18" i="11"/>
  <c r="D23" i="11"/>
  <c r="H23" i="11"/>
  <c r="L23" i="11"/>
  <c r="P23" i="11"/>
  <c r="C32" i="11"/>
  <c r="D41" i="11"/>
  <c r="H41" i="11"/>
  <c r="D59" i="11"/>
  <c r="B108" i="11"/>
  <c r="F108" i="11"/>
  <c r="E117" i="11"/>
  <c r="D149" i="11"/>
  <c r="C205" i="11"/>
  <c r="G205" i="11"/>
  <c r="K205" i="11"/>
  <c r="C210" i="11"/>
  <c r="G210" i="11"/>
  <c r="K210" i="11"/>
  <c r="B233" i="11"/>
  <c r="F233" i="11"/>
  <c r="J233" i="11"/>
  <c r="N233" i="11"/>
  <c r="R233" i="11"/>
  <c r="V233" i="11"/>
  <c r="Z233" i="11"/>
  <c r="B238" i="11"/>
  <c r="F238" i="11"/>
  <c r="J238" i="11"/>
  <c r="N238" i="11"/>
  <c r="E50" i="11"/>
  <c r="D73" i="11"/>
  <c r="C85" i="11"/>
  <c r="G85" i="11"/>
  <c r="K85" i="11"/>
  <c r="O85" i="11"/>
  <c r="C90" i="11"/>
  <c r="G90" i="11"/>
  <c r="K90" i="11"/>
  <c r="O90" i="11"/>
  <c r="C99" i="11"/>
  <c r="D126" i="11"/>
  <c r="B158" i="11"/>
  <c r="F158" i="11"/>
  <c r="E167" i="11"/>
  <c r="D188" i="11"/>
  <c r="H188" i="11"/>
  <c r="L188" i="11"/>
  <c r="P188" i="11"/>
  <c r="T188" i="11"/>
  <c r="B193" i="11"/>
  <c r="F193" i="11"/>
  <c r="J193" i="11"/>
  <c r="N193" i="11"/>
  <c r="R193" i="11"/>
  <c r="V193" i="11"/>
  <c r="D219" i="11"/>
  <c r="C50" i="11"/>
  <c r="G50" i="11"/>
  <c r="B73" i="11"/>
  <c r="F73" i="11"/>
  <c r="E85" i="11"/>
  <c r="I85" i="11"/>
  <c r="M85" i="11"/>
  <c r="Q85" i="11"/>
  <c r="E90" i="11"/>
  <c r="I90" i="11"/>
  <c r="M90" i="11"/>
  <c r="Q90" i="11"/>
  <c r="E99" i="11"/>
  <c r="B126" i="11"/>
  <c r="F126" i="11"/>
  <c r="D158" i="11"/>
  <c r="C167" i="11"/>
  <c r="B188" i="11"/>
  <c r="F188" i="11"/>
  <c r="J188" i="11"/>
  <c r="N188" i="11"/>
  <c r="R188" i="11"/>
  <c r="V188" i="11"/>
  <c r="D193" i="11"/>
  <c r="H193" i="11"/>
  <c r="L193" i="11"/>
  <c r="P193" i="11"/>
  <c r="T193" i="11"/>
  <c r="B219" i="11"/>
  <c r="F219" i="11"/>
  <c r="Z238" i="11"/>
  <c r="V238" i="11"/>
  <c r="R238" i="11"/>
  <c r="H238" i="11"/>
  <c r="X233" i="11"/>
  <c r="H233" i="11"/>
  <c r="I205" i="11"/>
  <c r="F149" i="11"/>
  <c r="D108" i="11"/>
  <c r="F59" i="11"/>
  <c r="N23" i="11"/>
  <c r="U193" i="11"/>
  <c r="Q193" i="11"/>
  <c r="M193" i="11"/>
  <c r="I193" i="11"/>
  <c r="E193" i="11"/>
  <c r="S188" i="11"/>
  <c r="O188" i="11"/>
  <c r="K188" i="11"/>
  <c r="G188" i="11"/>
  <c r="C188" i="11"/>
  <c r="E158" i="11"/>
  <c r="E149" i="11"/>
  <c r="L238" i="11"/>
  <c r="L233" i="11"/>
  <c r="E210" i="11"/>
  <c r="B41" i="11"/>
  <c r="R23" i="11"/>
  <c r="B23" i="11"/>
  <c r="H18" i="11"/>
  <c r="L120" i="9"/>
  <c r="X245" i="9"/>
  <c r="R245" i="9"/>
  <c r="L245" i="9"/>
  <c r="H245" i="9"/>
  <c r="B245" i="9"/>
  <c r="U245" i="9"/>
  <c r="M245" i="9"/>
  <c r="E245" i="9"/>
  <c r="H214" i="9"/>
  <c r="U195" i="9"/>
  <c r="Q195" i="9"/>
  <c r="M195" i="9"/>
  <c r="I195" i="9"/>
  <c r="E195" i="9"/>
  <c r="Q84" i="9"/>
  <c r="M84" i="9"/>
  <c r="I84" i="9"/>
  <c r="E84" i="9"/>
  <c r="K66" i="9"/>
  <c r="K62" i="11"/>
  <c r="O15" i="9"/>
  <c r="K15" i="9"/>
  <c r="G15" i="9"/>
  <c r="C15" i="9"/>
  <c r="K68" i="9"/>
  <c r="K63" i="11"/>
  <c r="F214" i="9"/>
  <c r="K214" i="9"/>
  <c r="G214" i="9"/>
  <c r="C214" i="9"/>
  <c r="T195" i="9"/>
  <c r="P195" i="9"/>
  <c r="L195" i="9"/>
  <c r="H195" i="9"/>
  <c r="D195" i="9"/>
  <c r="P84" i="9"/>
  <c r="L84" i="9"/>
  <c r="H84" i="9"/>
  <c r="D84" i="9"/>
  <c r="K67" i="9"/>
  <c r="K63" i="9"/>
  <c r="K59" i="11"/>
  <c r="R15" i="9"/>
  <c r="N15" i="9"/>
  <c r="J15" i="9"/>
  <c r="F15" i="9"/>
  <c r="B15" i="9"/>
  <c r="O245" i="9"/>
  <c r="K227" i="9"/>
  <c r="K214" i="11"/>
  <c r="G227" i="9"/>
  <c r="G214" i="11"/>
  <c r="C227" i="9"/>
  <c r="C214" i="11"/>
  <c r="J227" i="9"/>
  <c r="J214" i="11"/>
  <c r="F227" i="9"/>
  <c r="F214" i="11"/>
  <c r="B227" i="9"/>
  <c r="B214" i="11"/>
  <c r="S208" i="9"/>
  <c r="S197" i="11"/>
  <c r="O208" i="9"/>
  <c r="O197" i="11"/>
  <c r="K208" i="9"/>
  <c r="K197" i="11"/>
  <c r="G208" i="9"/>
  <c r="G197" i="11"/>
  <c r="C208" i="9"/>
  <c r="C197" i="11"/>
  <c r="T208" i="9"/>
  <c r="T197" i="11"/>
  <c r="P208" i="9"/>
  <c r="P197" i="11"/>
  <c r="L208" i="9"/>
  <c r="L197" i="11"/>
  <c r="H208" i="9"/>
  <c r="H197" i="11"/>
  <c r="D208" i="9"/>
  <c r="D197" i="11"/>
  <c r="O28" i="9"/>
  <c r="O27" i="11"/>
  <c r="K28" i="9"/>
  <c r="K27" i="11"/>
  <c r="G28" i="9"/>
  <c r="G27" i="11"/>
  <c r="C28" i="9"/>
  <c r="C27" i="11"/>
  <c r="N28" i="9"/>
  <c r="N27" i="11"/>
  <c r="J28" i="9"/>
  <c r="J27" i="11"/>
  <c r="F28" i="9"/>
  <c r="F27" i="11"/>
  <c r="B28" i="9"/>
  <c r="C245" i="9"/>
  <c r="I228" i="9"/>
  <c r="I215" i="11"/>
  <c r="E228" i="9"/>
  <c r="E215" i="11"/>
  <c r="H228" i="9"/>
  <c r="H215" i="11"/>
  <c r="D228" i="9"/>
  <c r="D215" i="11"/>
  <c r="U209" i="9"/>
  <c r="U198" i="11"/>
  <c r="Q209" i="9"/>
  <c r="Q198" i="11"/>
  <c r="M209" i="9"/>
  <c r="M198" i="11"/>
  <c r="I209" i="9"/>
  <c r="I198" i="11"/>
  <c r="E209" i="9"/>
  <c r="E198" i="11"/>
  <c r="V209" i="9"/>
  <c r="V198" i="11"/>
  <c r="R209" i="9"/>
  <c r="R198" i="11"/>
  <c r="N209" i="9"/>
  <c r="N198" i="11"/>
  <c r="J209" i="9"/>
  <c r="J198" i="11"/>
  <c r="F209" i="9"/>
  <c r="F198" i="11"/>
  <c r="B209" i="9"/>
  <c r="B198" i="11"/>
  <c r="N29" i="9"/>
  <c r="N28" i="11"/>
  <c r="J29" i="9"/>
  <c r="J28" i="11"/>
  <c r="F29" i="9"/>
  <c r="F28" i="11"/>
  <c r="B29" i="9"/>
  <c r="B28" i="11"/>
  <c r="M29" i="9"/>
  <c r="M28" i="11"/>
  <c r="I29" i="9"/>
  <c r="I28" i="11"/>
  <c r="E29" i="9"/>
  <c r="E28" i="11"/>
  <c r="AA245" i="9"/>
  <c r="K97" i="9"/>
  <c r="K94" i="11"/>
  <c r="AA259" i="9"/>
  <c r="S259" i="9"/>
  <c r="K259" i="9"/>
  <c r="C259" i="9"/>
  <c r="V259" i="9"/>
  <c r="N259" i="9"/>
  <c r="F259" i="9"/>
  <c r="D258" i="9"/>
  <c r="N245" i="9"/>
  <c r="F258" i="9"/>
  <c r="G258" i="9"/>
  <c r="E258" i="9"/>
  <c r="D259" i="9"/>
  <c r="P259" i="9"/>
  <c r="E259" i="9"/>
  <c r="N97" i="9"/>
  <c r="N94" i="11"/>
  <c r="F97" i="9"/>
  <c r="F94" i="11"/>
  <c r="J98" i="9"/>
  <c r="J95" i="11"/>
  <c r="F98" i="9"/>
  <c r="F95" i="11"/>
  <c r="U259" i="9"/>
  <c r="M259" i="9"/>
  <c r="J258" i="9"/>
  <c r="I97" i="9"/>
  <c r="I94" i="11"/>
  <c r="D97" i="9"/>
  <c r="D94" i="11"/>
  <c r="M97" i="9"/>
  <c r="M94" i="11"/>
  <c r="E98" i="9"/>
  <c r="E95" i="11"/>
  <c r="C97" i="9"/>
  <c r="C94" i="11"/>
  <c r="T259" i="9"/>
  <c r="O98" i="9"/>
  <c r="O95" i="11"/>
  <c r="P98" i="9"/>
  <c r="P95" i="11"/>
  <c r="M98" i="9"/>
  <c r="M95" i="11"/>
  <c r="K98" i="9"/>
  <c r="K95" i="11"/>
  <c r="H98" i="9"/>
  <c r="H95" i="11"/>
  <c r="L98" i="9"/>
  <c r="L95" i="11"/>
  <c r="AD240" i="11"/>
  <c r="R87" i="11"/>
  <c r="R92" i="11"/>
  <c r="M140" i="11"/>
  <c r="N140" i="11"/>
  <c r="L140" i="11"/>
  <c r="B140" i="11"/>
  <c r="J140" i="11"/>
  <c r="H140" i="11"/>
  <c r="F140" i="11"/>
  <c r="D140" i="11"/>
  <c r="AC240" i="11"/>
  <c r="K140" i="11"/>
  <c r="I140" i="11"/>
  <c r="G140" i="11"/>
  <c r="E140" i="11"/>
  <c r="C140" i="11"/>
  <c r="AB240" i="11"/>
  <c r="C20" i="11"/>
  <c r="G20" i="11"/>
  <c r="K20" i="11"/>
  <c r="O20" i="11"/>
  <c r="E20" i="11"/>
  <c r="I20" i="11"/>
  <c r="M20" i="11"/>
  <c r="Q20" i="11"/>
  <c r="C25" i="11"/>
  <c r="E25" i="11"/>
  <c r="G25" i="11"/>
  <c r="I25" i="11"/>
  <c r="K25" i="11"/>
  <c r="M25" i="11"/>
  <c r="O25" i="11"/>
  <c r="Q25" i="11"/>
  <c r="B34" i="11"/>
  <c r="D34" i="11"/>
  <c r="F34" i="11"/>
  <c r="C43" i="11"/>
  <c r="E43" i="11"/>
  <c r="G43" i="11"/>
  <c r="D52" i="11"/>
  <c r="F52" i="11"/>
  <c r="C61" i="11"/>
  <c r="E61" i="11"/>
  <c r="G61" i="11"/>
  <c r="C75" i="11"/>
  <c r="E75" i="11"/>
  <c r="B87" i="11"/>
  <c r="D87" i="11"/>
  <c r="F87" i="11"/>
  <c r="H87" i="11"/>
  <c r="J87" i="11"/>
  <c r="L87" i="11"/>
  <c r="N87" i="11"/>
  <c r="P87" i="11"/>
  <c r="B92" i="11"/>
  <c r="D92" i="11"/>
  <c r="F92" i="11"/>
  <c r="H92" i="11"/>
  <c r="J92" i="11"/>
  <c r="L92" i="11"/>
  <c r="N92" i="11"/>
  <c r="P92" i="11"/>
  <c r="AD236" i="11"/>
  <c r="R85" i="11"/>
  <c r="R90" i="11"/>
  <c r="AD233" i="11"/>
  <c r="AD234" i="11"/>
  <c r="AD238" i="11"/>
  <c r="AD235" i="11"/>
  <c r="M138" i="11"/>
  <c r="N138" i="11"/>
  <c r="L138" i="11"/>
  <c r="J138" i="11"/>
  <c r="H138" i="11"/>
  <c r="F138" i="11"/>
  <c r="D138" i="11"/>
  <c r="AC238" i="11"/>
  <c r="AC236" i="11"/>
  <c r="AC235" i="11"/>
  <c r="AC234" i="11"/>
  <c r="AC233" i="11"/>
  <c r="B138" i="11"/>
  <c r="K138" i="11"/>
  <c r="I138" i="11"/>
  <c r="G138" i="11"/>
  <c r="E138" i="11"/>
  <c r="C138" i="11"/>
  <c r="AB238" i="11"/>
  <c r="AB236" i="11"/>
  <c r="AB235" i="11"/>
  <c r="AB234" i="11"/>
  <c r="AB233" i="11"/>
  <c r="E18" i="11"/>
  <c r="I18" i="11"/>
  <c r="M18" i="11"/>
  <c r="Q18" i="11"/>
  <c r="C18" i="11"/>
  <c r="G18" i="11"/>
  <c r="K18" i="11"/>
  <c r="O18" i="11"/>
  <c r="C23" i="11"/>
  <c r="E23" i="11"/>
  <c r="G23" i="11"/>
  <c r="I23" i="11"/>
  <c r="K23" i="11"/>
  <c r="M23" i="11"/>
  <c r="O23" i="11"/>
  <c r="Q23" i="11"/>
  <c r="B32" i="11"/>
  <c r="D32" i="11"/>
  <c r="F32" i="11"/>
  <c r="C41" i="11"/>
  <c r="E41" i="11"/>
  <c r="G41" i="11"/>
  <c r="B50" i="11"/>
  <c r="D50" i="11"/>
  <c r="F50" i="11"/>
  <c r="C59" i="11"/>
  <c r="E59" i="11"/>
  <c r="G59" i="11"/>
  <c r="C73" i="11"/>
  <c r="E73" i="11"/>
  <c r="B85" i="11"/>
  <c r="D85" i="11"/>
  <c r="F85" i="11"/>
  <c r="H85" i="11"/>
  <c r="J85" i="11"/>
  <c r="L85" i="11"/>
  <c r="N85" i="11"/>
  <c r="P85" i="11"/>
  <c r="B90" i="11"/>
  <c r="D90" i="11"/>
  <c r="F90" i="11"/>
  <c r="H90" i="11"/>
  <c r="J90" i="11"/>
  <c r="L90" i="11"/>
  <c r="N90" i="11"/>
  <c r="P90" i="11"/>
  <c r="G154" i="11"/>
  <c r="Q28" i="11"/>
  <c r="R28" i="11"/>
  <c r="R95" i="11"/>
  <c r="E37" i="11"/>
  <c r="G46" i="11"/>
  <c r="B55" i="11"/>
  <c r="F55" i="11"/>
  <c r="D64" i="11"/>
  <c r="E78" i="11"/>
  <c r="E104" i="11"/>
  <c r="C113" i="11"/>
  <c r="E122" i="11"/>
  <c r="B131" i="11"/>
  <c r="F131" i="11"/>
  <c r="C154" i="11"/>
  <c r="E163" i="11"/>
  <c r="B224" i="11"/>
  <c r="F224" i="11"/>
  <c r="C37" i="11"/>
  <c r="C46" i="11"/>
  <c r="E46" i="11"/>
  <c r="D55" i="11"/>
  <c r="B64" i="11"/>
  <c r="F64" i="11"/>
  <c r="C78" i="11"/>
  <c r="C104" i="11"/>
  <c r="E113" i="11"/>
  <c r="C122" i="11"/>
  <c r="D131" i="11"/>
  <c r="E154" i="11"/>
  <c r="C163" i="11"/>
  <c r="C172" i="11"/>
  <c r="E172" i="11"/>
  <c r="D224" i="11"/>
  <c r="E224" i="11"/>
  <c r="C224" i="11"/>
  <c r="F172" i="11"/>
  <c r="D172" i="11"/>
  <c r="B172" i="11"/>
  <c r="F163" i="11"/>
  <c r="D163" i="11"/>
  <c r="B163" i="11"/>
  <c r="F154" i="11"/>
  <c r="D154" i="11"/>
  <c r="B154" i="11"/>
  <c r="G131" i="11"/>
  <c r="E131" i="11"/>
  <c r="C131" i="11"/>
  <c r="F122" i="11"/>
  <c r="D122" i="11"/>
  <c r="B122" i="11"/>
  <c r="F113" i="11"/>
  <c r="D113" i="11"/>
  <c r="B113" i="11"/>
  <c r="F104" i="11"/>
  <c r="D104" i="11"/>
  <c r="B104" i="11"/>
  <c r="F78" i="11"/>
  <c r="D78" i="11"/>
  <c r="B78" i="11"/>
  <c r="G64" i="11"/>
  <c r="E64" i="11"/>
  <c r="C64" i="11"/>
  <c r="G55" i="11"/>
  <c r="E55" i="11"/>
  <c r="C55" i="11"/>
  <c r="H46" i="11"/>
  <c r="F46" i="11"/>
  <c r="D46" i="11"/>
  <c r="B46" i="11"/>
  <c r="F37" i="11"/>
  <c r="D37" i="11"/>
  <c r="B37" i="11"/>
  <c r="U195" i="11"/>
  <c r="S195" i="11"/>
  <c r="O195" i="11"/>
  <c r="K195" i="11"/>
  <c r="G195" i="11"/>
  <c r="C195" i="11"/>
  <c r="E126" i="11"/>
  <c r="C126" i="11"/>
  <c r="F119" i="11"/>
  <c r="D119" i="11"/>
  <c r="B119" i="11"/>
  <c r="F117" i="11"/>
  <c r="D117" i="11"/>
  <c r="B117" i="11"/>
  <c r="E110" i="11"/>
  <c r="C110" i="11"/>
  <c r="E108" i="11"/>
  <c r="C108" i="11"/>
  <c r="F101" i="11"/>
  <c r="D101" i="11"/>
  <c r="B101" i="11"/>
  <c r="F99" i="11"/>
  <c r="D99" i="11"/>
  <c r="B99" i="11"/>
  <c r="AD241" i="11"/>
  <c r="R88" i="11"/>
  <c r="R93" i="11"/>
  <c r="N141" i="11"/>
  <c r="L141" i="11"/>
  <c r="M141" i="11"/>
  <c r="K141" i="11"/>
  <c r="I141" i="11"/>
  <c r="G141" i="11"/>
  <c r="E141" i="11"/>
  <c r="C141" i="11"/>
  <c r="AC241" i="11"/>
  <c r="B141" i="11"/>
  <c r="J141" i="11"/>
  <c r="H141" i="11"/>
  <c r="F141" i="11"/>
  <c r="D141" i="11"/>
  <c r="AB241" i="11"/>
  <c r="R91" i="11"/>
  <c r="R86" i="11"/>
  <c r="AD239" i="11"/>
  <c r="N139" i="11"/>
  <c r="L139" i="11"/>
  <c r="M139" i="11"/>
  <c r="B139" i="11"/>
  <c r="K139" i="11"/>
  <c r="I139" i="11"/>
  <c r="G139" i="11"/>
  <c r="E139" i="11"/>
  <c r="C139" i="11"/>
  <c r="AC239" i="11"/>
  <c r="J139" i="11"/>
  <c r="H139" i="11"/>
  <c r="F139" i="11"/>
  <c r="D139" i="11"/>
  <c r="AB239" i="11"/>
  <c r="R27" i="11"/>
  <c r="G153" i="11"/>
  <c r="Q27" i="11"/>
  <c r="R94" i="11"/>
  <c r="L143" i="11"/>
  <c r="J143" i="11"/>
  <c r="H143" i="11"/>
  <c r="L142" i="11"/>
  <c r="J142" i="11"/>
  <c r="H142" i="11"/>
  <c r="N142" i="11"/>
  <c r="M143" i="11"/>
  <c r="K143" i="11"/>
  <c r="I143" i="11"/>
  <c r="M142" i="11"/>
  <c r="K142" i="11"/>
  <c r="I142" i="11"/>
  <c r="N143" i="11"/>
  <c r="B142" i="11"/>
  <c r="G143" i="11"/>
  <c r="E143" i="11"/>
  <c r="C143" i="11"/>
  <c r="F142" i="11"/>
  <c r="D142" i="11"/>
  <c r="B143" i="11"/>
  <c r="F143" i="11"/>
  <c r="D143" i="11"/>
  <c r="G142" i="11"/>
  <c r="E142" i="11"/>
  <c r="C142" i="11"/>
  <c r="D223" i="11"/>
  <c r="D171" i="11"/>
  <c r="F162" i="11"/>
  <c r="B162" i="11"/>
  <c r="D153" i="11"/>
  <c r="D130" i="11"/>
  <c r="F121" i="11"/>
  <c r="B121" i="11"/>
  <c r="D112" i="11"/>
  <c r="F103" i="11"/>
  <c r="B103" i="11"/>
  <c r="F77" i="11"/>
  <c r="B77" i="11"/>
  <c r="F63" i="11"/>
  <c r="B63" i="11"/>
  <c r="D54" i="11"/>
  <c r="H45" i="11"/>
  <c r="D45" i="11"/>
  <c r="F36" i="11"/>
  <c r="D36" i="11"/>
  <c r="Z245" i="9"/>
  <c r="T245" i="9"/>
  <c r="P245" i="9"/>
  <c r="J245" i="9"/>
  <c r="D245" i="9"/>
  <c r="Y245" i="9"/>
  <c r="Q245" i="9"/>
  <c r="I245" i="9"/>
  <c r="D214" i="9"/>
  <c r="S195" i="9"/>
  <c r="O195" i="9"/>
  <c r="K195" i="9"/>
  <c r="G195" i="9"/>
  <c r="C195" i="9"/>
  <c r="O84" i="9"/>
  <c r="K84" i="9"/>
  <c r="G84" i="9"/>
  <c r="C84" i="9"/>
  <c r="K64" i="9"/>
  <c r="K60" i="11"/>
  <c r="Q15" i="9"/>
  <c r="M15" i="9"/>
  <c r="I15" i="9"/>
  <c r="E15" i="9"/>
  <c r="K69" i="9"/>
  <c r="K64" i="11"/>
  <c r="J214" i="9"/>
  <c r="B214" i="9"/>
  <c r="I214" i="9"/>
  <c r="E214" i="9"/>
  <c r="V195" i="9"/>
  <c r="R195" i="9"/>
  <c r="N195" i="9"/>
  <c r="J195" i="9"/>
  <c r="F195" i="9"/>
  <c r="B195" i="9"/>
  <c r="N84" i="9"/>
  <c r="J84" i="9"/>
  <c r="F84" i="9"/>
  <c r="B84" i="9"/>
  <c r="K65" i="9"/>
  <c r="K61" i="11"/>
  <c r="K61" i="9"/>
  <c r="K57" i="11"/>
  <c r="P15" i="9"/>
  <c r="L15" i="9"/>
  <c r="H15" i="9"/>
  <c r="D15" i="9"/>
  <c r="W245" i="9"/>
  <c r="G245" i="9"/>
  <c r="I227" i="9"/>
  <c r="I214" i="11"/>
  <c r="E227" i="9"/>
  <c r="E214" i="11"/>
  <c r="H227" i="9"/>
  <c r="H214" i="11"/>
  <c r="D227" i="9"/>
  <c r="D214" i="11"/>
  <c r="U208" i="9"/>
  <c r="U197" i="11"/>
  <c r="Q208" i="9"/>
  <c r="Q197" i="11"/>
  <c r="M208" i="9"/>
  <c r="M197" i="11"/>
  <c r="I208" i="9"/>
  <c r="I197" i="11"/>
  <c r="E208" i="9"/>
  <c r="E197" i="11"/>
  <c r="V208" i="9"/>
  <c r="V197" i="11"/>
  <c r="R208" i="9"/>
  <c r="R197" i="11"/>
  <c r="N208" i="9"/>
  <c r="N197" i="11"/>
  <c r="J208" i="9"/>
  <c r="J197" i="11"/>
  <c r="F208" i="9"/>
  <c r="F197" i="11"/>
  <c r="B208" i="9"/>
  <c r="B197" i="11"/>
  <c r="M28" i="9"/>
  <c r="M27" i="11"/>
  <c r="I28" i="9"/>
  <c r="I27" i="11"/>
  <c r="E28" i="9"/>
  <c r="E27" i="11"/>
  <c r="P28" i="9"/>
  <c r="P27" i="11"/>
  <c r="L28" i="9"/>
  <c r="L27" i="11"/>
  <c r="H28" i="9"/>
  <c r="H27" i="11"/>
  <c r="D28" i="9"/>
  <c r="D27" i="11"/>
  <c r="S245" i="9"/>
  <c r="K228" i="9"/>
  <c r="K215" i="11"/>
  <c r="G228" i="9"/>
  <c r="G215" i="11"/>
  <c r="C228" i="9"/>
  <c r="C215" i="11"/>
  <c r="J228" i="9"/>
  <c r="J215" i="11"/>
  <c r="F228" i="9"/>
  <c r="F215" i="11"/>
  <c r="B228" i="9"/>
  <c r="B215" i="11"/>
  <c r="S209" i="9"/>
  <c r="S198" i="11"/>
  <c r="O209" i="9"/>
  <c r="O198" i="11"/>
  <c r="K209" i="9"/>
  <c r="K198" i="11"/>
  <c r="G209" i="9"/>
  <c r="G198" i="11"/>
  <c r="C209" i="9"/>
  <c r="C198" i="11"/>
  <c r="T209" i="9"/>
  <c r="T198" i="11"/>
  <c r="P209" i="9"/>
  <c r="P198" i="11"/>
  <c r="L209" i="9"/>
  <c r="L198" i="11"/>
  <c r="H209" i="9"/>
  <c r="H198" i="11"/>
  <c r="D209" i="9"/>
  <c r="D198" i="11"/>
  <c r="P29" i="9"/>
  <c r="P28" i="11"/>
  <c r="L29" i="9"/>
  <c r="L28" i="11"/>
  <c r="H29" i="9"/>
  <c r="H28" i="11"/>
  <c r="D29" i="9"/>
  <c r="D28" i="11"/>
  <c r="O29" i="9"/>
  <c r="O28" i="11"/>
  <c r="K29" i="9"/>
  <c r="K28" i="11"/>
  <c r="G29" i="9"/>
  <c r="G28" i="11"/>
  <c r="C29" i="9"/>
  <c r="C28" i="11"/>
  <c r="K245" i="9"/>
  <c r="W259" i="9"/>
  <c r="O259" i="9"/>
  <c r="G259" i="9"/>
  <c r="Z259" i="9"/>
  <c r="R259" i="9"/>
  <c r="J259" i="9"/>
  <c r="B259" i="9"/>
  <c r="V245" i="9"/>
  <c r="F245" i="9"/>
  <c r="L259" i="9"/>
  <c r="H259" i="9"/>
  <c r="I259" i="9"/>
  <c r="J97" i="9"/>
  <c r="J94" i="11"/>
  <c r="B98" i="9"/>
  <c r="B95" i="11"/>
  <c r="B97" i="9"/>
  <c r="B94" i="11"/>
  <c r="Y259" i="9"/>
  <c r="Q259" i="9"/>
  <c r="H97" i="9"/>
  <c r="H94" i="11"/>
  <c r="D98" i="9"/>
  <c r="D95" i="11"/>
  <c r="E97" i="9"/>
  <c r="E94" i="11"/>
  <c r="N98" i="9"/>
  <c r="N95" i="11"/>
  <c r="I98" i="9"/>
  <c r="I95" i="11"/>
  <c r="G97" i="9"/>
  <c r="G94" i="11"/>
  <c r="X259" i="9"/>
  <c r="C98" i="9"/>
  <c r="C95" i="11"/>
  <c r="P97" i="9"/>
  <c r="P94" i="11"/>
  <c r="O97" i="9"/>
  <c r="O94" i="11"/>
  <c r="L97" i="9"/>
  <c r="L94" i="11"/>
  <c r="G98" i="9"/>
  <c r="G95" i="11"/>
  <c r="Q98" i="9"/>
  <c r="Q95" i="11"/>
  <c r="Z258" i="9"/>
  <c r="V258" i="9"/>
  <c r="R258" i="9"/>
  <c r="Y258" i="9"/>
  <c r="U258" i="9"/>
  <c r="Q258" i="9"/>
  <c r="L258" i="9"/>
  <c r="M258" i="9"/>
  <c r="O258" i="9"/>
  <c r="N258" i="9"/>
  <c r="X258" i="9"/>
  <c r="T258" i="9"/>
  <c r="P258" i="9"/>
  <c r="AA258" i="9"/>
  <c r="W258" i="9"/>
  <c r="S258" i="9"/>
  <c r="C258" i="9"/>
  <c r="I258" i="9"/>
  <c r="H258" i="9"/>
  <c r="B258" i="9"/>
  <c r="K258" i="9"/>
  <c r="Q156" i="11" l="1"/>
  <c r="O156" i="11"/>
  <c r="P156" i="11"/>
  <c r="G57" i="11"/>
  <c r="G156" i="11"/>
  <c r="H156" i="11"/>
  <c r="K156" i="11"/>
  <c r="J156" i="11"/>
  <c r="L156" i="11"/>
  <c r="I156" i="11"/>
  <c r="AG226" i="11"/>
  <c r="AG230" i="11"/>
  <c r="N156" i="11"/>
  <c r="AG229" i="11"/>
  <c r="AG228" i="11"/>
  <c r="M156" i="11"/>
  <c r="AG227" i="11"/>
  <c r="AG231" i="11"/>
  <c r="Z231" i="11"/>
  <c r="AF230" i="11"/>
  <c r="AF229" i="11"/>
  <c r="AF228" i="11"/>
  <c r="AF226" i="11"/>
  <c r="AF227" i="11"/>
  <c r="AF231" i="11"/>
  <c r="J51" i="9"/>
  <c r="I130" i="9"/>
  <c r="K173" i="9"/>
  <c r="AE230" i="11"/>
  <c r="AE228" i="11"/>
  <c r="AE226" i="11"/>
  <c r="G176" i="11"/>
  <c r="G174" i="11"/>
  <c r="T16" i="11"/>
  <c r="T14" i="11"/>
  <c r="S14" i="11"/>
  <c r="T15" i="11"/>
  <c r="AE227" i="11"/>
  <c r="S16" i="11"/>
  <c r="T13" i="11"/>
  <c r="AE229" i="11"/>
  <c r="S15" i="11"/>
  <c r="S13" i="11"/>
  <c r="AE231" i="11"/>
  <c r="D165" i="11"/>
  <c r="C165" i="11"/>
  <c r="F165" i="11"/>
  <c r="E165" i="11"/>
  <c r="L32" i="9"/>
  <c r="X231" i="11"/>
  <c r="E174" i="11"/>
  <c r="F174" i="11"/>
  <c r="B174" i="11"/>
  <c r="C174" i="11"/>
  <c r="D174" i="11"/>
  <c r="L153" i="9"/>
  <c r="K130" i="9"/>
  <c r="I124" i="9"/>
  <c r="H112" i="9"/>
  <c r="H32" i="9"/>
  <c r="J130" i="9"/>
  <c r="H71" i="9"/>
  <c r="J43" i="9"/>
  <c r="J153" i="9"/>
  <c r="H101" i="9"/>
  <c r="J120" i="9"/>
  <c r="M16" i="11"/>
  <c r="Q231" i="11"/>
  <c r="F231" i="11"/>
  <c r="D231" i="11"/>
  <c r="G186" i="11"/>
  <c r="E16" i="11"/>
  <c r="O83" i="11"/>
  <c r="D203" i="11"/>
  <c r="G83" i="11"/>
  <c r="O186" i="11"/>
  <c r="P231" i="11"/>
  <c r="W231" i="11"/>
  <c r="H16" i="11"/>
  <c r="F83" i="11"/>
  <c r="F186" i="11"/>
  <c r="V186" i="11"/>
  <c r="J203" i="11"/>
  <c r="V231" i="11"/>
  <c r="I16" i="11"/>
  <c r="Q16" i="11"/>
  <c r="C83" i="11"/>
  <c r="K83" i="11"/>
  <c r="C186" i="11"/>
  <c r="K186" i="11"/>
  <c r="S186" i="11"/>
  <c r="I231" i="11"/>
  <c r="Y231" i="11"/>
  <c r="J231" i="11"/>
  <c r="T231" i="11"/>
  <c r="S231" i="11"/>
  <c r="P16" i="11"/>
  <c r="N83" i="11"/>
  <c r="N186" i="11"/>
  <c r="I203" i="11"/>
  <c r="K231" i="11"/>
  <c r="G231" i="11"/>
  <c r="D16" i="11"/>
  <c r="L16" i="11"/>
  <c r="B83" i="11"/>
  <c r="J83" i="11"/>
  <c r="B186" i="11"/>
  <c r="J186" i="11"/>
  <c r="R186" i="11"/>
  <c r="E203" i="11"/>
  <c r="B203" i="11"/>
  <c r="N231" i="11"/>
  <c r="AA231" i="11"/>
  <c r="C231" i="11"/>
  <c r="O231" i="11"/>
  <c r="B16" i="11"/>
  <c r="F16" i="11"/>
  <c r="J16" i="11"/>
  <c r="N16" i="11"/>
  <c r="R16" i="11"/>
  <c r="D83" i="11"/>
  <c r="H83" i="11"/>
  <c r="L83" i="11"/>
  <c r="P83" i="11"/>
  <c r="D186" i="11"/>
  <c r="H186" i="11"/>
  <c r="L186" i="11"/>
  <c r="P186" i="11"/>
  <c r="T186" i="11"/>
  <c r="C203" i="11"/>
  <c r="G203" i="11"/>
  <c r="K203" i="11"/>
  <c r="F203" i="11"/>
  <c r="C16" i="11"/>
  <c r="G16" i="11"/>
  <c r="K16" i="11"/>
  <c r="O16" i="11"/>
  <c r="E83" i="11"/>
  <c r="I83" i="11"/>
  <c r="M83" i="11"/>
  <c r="Q83" i="11"/>
  <c r="E186" i="11"/>
  <c r="I186" i="11"/>
  <c r="M186" i="11"/>
  <c r="Q186" i="11"/>
  <c r="U186" i="11"/>
  <c r="H203" i="11"/>
  <c r="E231" i="11"/>
  <c r="M231" i="11"/>
  <c r="U231" i="11"/>
  <c r="B231" i="11"/>
  <c r="H231" i="11"/>
  <c r="L231" i="11"/>
  <c r="R231" i="11"/>
  <c r="AD230" i="11"/>
  <c r="AD228" i="11"/>
  <c r="AD226" i="11"/>
  <c r="R82" i="11"/>
  <c r="R80" i="11"/>
  <c r="AD229" i="11"/>
  <c r="AD227" i="11"/>
  <c r="R81" i="11"/>
  <c r="R83" i="11"/>
  <c r="AD231" i="11"/>
  <c r="M135" i="11"/>
  <c r="N134" i="11"/>
  <c r="M133" i="11"/>
  <c r="N135" i="11"/>
  <c r="M134" i="11"/>
  <c r="N133" i="11"/>
  <c r="B133" i="11"/>
  <c r="B135" i="11"/>
  <c r="L135" i="11"/>
  <c r="J135" i="11"/>
  <c r="H135" i="11"/>
  <c r="F135" i="11"/>
  <c r="D135" i="11"/>
  <c r="L134" i="11"/>
  <c r="J134" i="11"/>
  <c r="H134" i="11"/>
  <c r="F134" i="11"/>
  <c r="D134" i="11"/>
  <c r="L133" i="11"/>
  <c r="J133" i="11"/>
  <c r="H133" i="11"/>
  <c r="F133" i="11"/>
  <c r="D133" i="11"/>
  <c r="AC230" i="11"/>
  <c r="AC229" i="11"/>
  <c r="AC228" i="11"/>
  <c r="AC227" i="11"/>
  <c r="AC226" i="11"/>
  <c r="B134" i="11"/>
  <c r="K135" i="11"/>
  <c r="I135" i="11"/>
  <c r="G135" i="11"/>
  <c r="E135" i="11"/>
  <c r="C135" i="11"/>
  <c r="K134" i="11"/>
  <c r="I134" i="11"/>
  <c r="G134" i="11"/>
  <c r="E134" i="11"/>
  <c r="C134" i="11"/>
  <c r="K133" i="11"/>
  <c r="I133" i="11"/>
  <c r="G133" i="11"/>
  <c r="E133" i="11"/>
  <c r="C133" i="11"/>
  <c r="AB230" i="11"/>
  <c r="AB229" i="11"/>
  <c r="AB228" i="11"/>
  <c r="AB227" i="11"/>
  <c r="AB226" i="11"/>
  <c r="AC231" i="11"/>
  <c r="AB231" i="11"/>
  <c r="E13" i="11"/>
  <c r="I13" i="11"/>
  <c r="M13" i="11"/>
  <c r="Q13" i="11"/>
  <c r="B14" i="11"/>
  <c r="F14" i="11"/>
  <c r="J14" i="11"/>
  <c r="N14" i="11"/>
  <c r="C15" i="11"/>
  <c r="G15" i="11"/>
  <c r="K15" i="11"/>
  <c r="O15" i="11"/>
  <c r="C13" i="11"/>
  <c r="G13" i="11"/>
  <c r="K13" i="11"/>
  <c r="O13" i="11"/>
  <c r="D14" i="11"/>
  <c r="H14" i="11"/>
  <c r="L14" i="11"/>
  <c r="P14" i="11"/>
  <c r="R14" i="11"/>
  <c r="E15" i="11"/>
  <c r="I15" i="11"/>
  <c r="M15" i="11"/>
  <c r="Q15" i="11"/>
  <c r="B30" i="11"/>
  <c r="D30" i="11"/>
  <c r="F30" i="11"/>
  <c r="C39" i="11"/>
  <c r="E39" i="11"/>
  <c r="G39" i="11"/>
  <c r="B48" i="11"/>
  <c r="D48" i="11"/>
  <c r="F48" i="11"/>
  <c r="C57" i="11"/>
  <c r="E57" i="11"/>
  <c r="C71" i="11"/>
  <c r="E71" i="11"/>
  <c r="B80" i="11"/>
  <c r="D80" i="11"/>
  <c r="F80" i="11"/>
  <c r="H80" i="11"/>
  <c r="J80" i="11"/>
  <c r="L80" i="11"/>
  <c r="N80" i="11"/>
  <c r="P80" i="11"/>
  <c r="B81" i="11"/>
  <c r="D81" i="11"/>
  <c r="F81" i="11"/>
  <c r="H81" i="11"/>
  <c r="J81" i="11"/>
  <c r="L81" i="11"/>
  <c r="N81" i="11"/>
  <c r="P81" i="11"/>
  <c r="B82" i="11"/>
  <c r="D82" i="11"/>
  <c r="F82" i="11"/>
  <c r="H82" i="11"/>
  <c r="J82" i="11"/>
  <c r="L82" i="11"/>
  <c r="N82" i="11"/>
  <c r="P82" i="11"/>
  <c r="B97" i="11"/>
  <c r="D97" i="11"/>
  <c r="F97" i="11"/>
  <c r="C106" i="11"/>
  <c r="E106" i="11"/>
  <c r="B115" i="11"/>
  <c r="D115" i="11"/>
  <c r="F115" i="11"/>
  <c r="C124" i="11"/>
  <c r="E124" i="11"/>
  <c r="G124" i="11"/>
  <c r="D200" i="11"/>
  <c r="H200" i="11"/>
  <c r="E201" i="11"/>
  <c r="I201" i="11"/>
  <c r="K201" i="11"/>
  <c r="F202" i="11"/>
  <c r="B13" i="11"/>
  <c r="D13" i="11"/>
  <c r="F13" i="11"/>
  <c r="H13" i="11"/>
  <c r="J13" i="11"/>
  <c r="L13" i="11"/>
  <c r="N13" i="11"/>
  <c r="P13" i="11"/>
  <c r="R13" i="11"/>
  <c r="C14" i="11"/>
  <c r="E14" i="11"/>
  <c r="G14" i="11"/>
  <c r="I14" i="11"/>
  <c r="K14" i="11"/>
  <c r="M14" i="11"/>
  <c r="O14" i="11"/>
  <c r="Q14" i="11"/>
  <c r="B15" i="11"/>
  <c r="D15" i="11"/>
  <c r="F15" i="11"/>
  <c r="H15" i="11"/>
  <c r="J15" i="11"/>
  <c r="L15" i="11"/>
  <c r="N15" i="11"/>
  <c r="P15" i="11"/>
  <c r="R15" i="11"/>
  <c r="C30" i="11"/>
  <c r="E30" i="11"/>
  <c r="B39" i="11"/>
  <c r="D39" i="11"/>
  <c r="F39" i="11"/>
  <c r="H39" i="11"/>
  <c r="C48" i="11"/>
  <c r="E48" i="11"/>
  <c r="G48" i="11"/>
  <c r="B57" i="11"/>
  <c r="D57" i="11"/>
  <c r="F57" i="11"/>
  <c r="B71" i="11"/>
  <c r="D71" i="11"/>
  <c r="F71" i="11"/>
  <c r="C80" i="11"/>
  <c r="E80" i="11"/>
  <c r="G80" i="11"/>
  <c r="I80" i="11"/>
  <c r="K80" i="11"/>
  <c r="M80" i="11"/>
  <c r="O80" i="11"/>
  <c r="Q80" i="11"/>
  <c r="C81" i="11"/>
  <c r="E81" i="11"/>
  <c r="G81" i="11"/>
  <c r="I81" i="11"/>
  <c r="K81" i="11"/>
  <c r="M81" i="11"/>
  <c r="O81" i="11"/>
  <c r="Q81" i="11"/>
  <c r="C82" i="11"/>
  <c r="E82" i="11"/>
  <c r="G82" i="11"/>
  <c r="I82" i="11"/>
  <c r="K82" i="11"/>
  <c r="M82" i="11"/>
  <c r="O82" i="11"/>
  <c r="Q82" i="11"/>
  <c r="C97" i="11"/>
  <c r="E97" i="11"/>
  <c r="B106" i="11"/>
  <c r="D106" i="11"/>
  <c r="F106" i="11"/>
  <c r="C115" i="11"/>
  <c r="E115" i="11"/>
  <c r="B124" i="11"/>
  <c r="D124" i="11"/>
  <c r="F124" i="11"/>
  <c r="B147" i="11"/>
  <c r="D147" i="11"/>
  <c r="F147" i="11"/>
  <c r="B156" i="11"/>
  <c r="D156" i="11"/>
  <c r="F156" i="11"/>
  <c r="B183" i="11"/>
  <c r="D183" i="11"/>
  <c r="F183" i="11"/>
  <c r="H183" i="11"/>
  <c r="J183" i="11"/>
  <c r="L183" i="11"/>
  <c r="N183" i="11"/>
  <c r="P183" i="11"/>
  <c r="R183" i="11"/>
  <c r="T183" i="11"/>
  <c r="V183" i="11"/>
  <c r="C184" i="11"/>
  <c r="E184" i="11"/>
  <c r="G184" i="11"/>
  <c r="I184" i="11"/>
  <c r="K184" i="11"/>
  <c r="M184" i="11"/>
  <c r="O184" i="11"/>
  <c r="Q184" i="11"/>
  <c r="S184" i="11"/>
  <c r="U184" i="11"/>
  <c r="B185" i="11"/>
  <c r="D185" i="11"/>
  <c r="F185" i="11"/>
  <c r="H185" i="11"/>
  <c r="J185" i="11"/>
  <c r="L185" i="11"/>
  <c r="N185" i="11"/>
  <c r="P185" i="11"/>
  <c r="R185" i="11"/>
  <c r="T185" i="11"/>
  <c r="V185" i="11"/>
  <c r="C200" i="11"/>
  <c r="E200" i="11"/>
  <c r="G200" i="11"/>
  <c r="I200" i="11"/>
  <c r="K200" i="11"/>
  <c r="B201" i="11"/>
  <c r="D201" i="11"/>
  <c r="F201" i="11"/>
  <c r="H201" i="11"/>
  <c r="J201" i="11"/>
  <c r="C202" i="11"/>
  <c r="E202" i="11"/>
  <c r="G202" i="11"/>
  <c r="I202" i="11"/>
  <c r="K202" i="11"/>
  <c r="B217" i="11"/>
  <c r="D217" i="11"/>
  <c r="F217" i="11"/>
  <c r="B226" i="11"/>
  <c r="D226" i="11"/>
  <c r="F226" i="11"/>
  <c r="H226" i="11"/>
  <c r="J226" i="11"/>
  <c r="L226" i="11"/>
  <c r="N226" i="11"/>
  <c r="P226" i="11"/>
  <c r="R226" i="11"/>
  <c r="T226" i="11"/>
  <c r="V226" i="11"/>
  <c r="X226" i="11"/>
  <c r="Z226" i="11"/>
  <c r="B227" i="11"/>
  <c r="D227" i="11"/>
  <c r="F227" i="11"/>
  <c r="H227" i="11"/>
  <c r="J227" i="11"/>
  <c r="L227" i="11"/>
  <c r="N227" i="11"/>
  <c r="P227" i="11"/>
  <c r="R227" i="11"/>
  <c r="T227" i="11"/>
  <c r="V227" i="11"/>
  <c r="X227" i="11"/>
  <c r="Z227" i="11"/>
  <c r="B228" i="11"/>
  <c r="D228" i="11"/>
  <c r="F228" i="11"/>
  <c r="H228" i="11"/>
  <c r="J228" i="11"/>
  <c r="L228" i="11"/>
  <c r="N228" i="11"/>
  <c r="P228" i="11"/>
  <c r="R228" i="11"/>
  <c r="T228" i="11"/>
  <c r="V228" i="11"/>
  <c r="X228" i="11"/>
  <c r="Z228" i="11"/>
  <c r="B229" i="11"/>
  <c r="D229" i="11"/>
  <c r="F229" i="11"/>
  <c r="H229" i="11"/>
  <c r="J229" i="11"/>
  <c r="L229" i="11"/>
  <c r="N229" i="11"/>
  <c r="P229" i="11"/>
  <c r="R229" i="11"/>
  <c r="T229" i="11"/>
  <c r="V229" i="11"/>
  <c r="X229" i="11"/>
  <c r="Z229" i="11"/>
  <c r="B230" i="11"/>
  <c r="D230" i="11"/>
  <c r="F230" i="11"/>
  <c r="H230" i="11"/>
  <c r="J230" i="11"/>
  <c r="L230" i="11"/>
  <c r="N230" i="11"/>
  <c r="P230" i="11"/>
  <c r="R230" i="11"/>
  <c r="T230" i="11"/>
  <c r="V230" i="11"/>
  <c r="X230" i="11"/>
  <c r="Z230" i="11"/>
  <c r="C147" i="11"/>
  <c r="E147" i="11"/>
  <c r="G147" i="11"/>
  <c r="C156" i="11"/>
  <c r="E156" i="11"/>
  <c r="B165" i="11"/>
  <c r="C183" i="11"/>
  <c r="E183" i="11"/>
  <c r="G183" i="11"/>
  <c r="I183" i="11"/>
  <c r="K183" i="11"/>
  <c r="M183" i="11"/>
  <c r="O183" i="11"/>
  <c r="Q183" i="11"/>
  <c r="S183" i="11"/>
  <c r="U183" i="11"/>
  <c r="B184" i="11"/>
  <c r="D184" i="11"/>
  <c r="F184" i="11"/>
  <c r="H184" i="11"/>
  <c r="J184" i="11"/>
  <c r="L184" i="11"/>
  <c r="N184" i="11"/>
  <c r="P184" i="11"/>
  <c r="R184" i="11"/>
  <c r="T184" i="11"/>
  <c r="V184" i="11"/>
  <c r="C185" i="11"/>
  <c r="E185" i="11"/>
  <c r="G185" i="11"/>
  <c r="I185" i="11"/>
  <c r="K185" i="11"/>
  <c r="M185" i="11"/>
  <c r="O185" i="11"/>
  <c r="Q185" i="11"/>
  <c r="S185" i="11"/>
  <c r="U185" i="11"/>
  <c r="B200" i="11"/>
  <c r="F200" i="11"/>
  <c r="J200" i="11"/>
  <c r="C201" i="11"/>
  <c r="G201" i="11"/>
  <c r="B202" i="11"/>
  <c r="D202" i="11"/>
  <c r="H202" i="11"/>
  <c r="J202" i="11"/>
  <c r="C217" i="11"/>
  <c r="E217" i="11"/>
  <c r="C226" i="11"/>
  <c r="E226" i="11"/>
  <c r="G226" i="11"/>
  <c r="I226" i="11"/>
  <c r="K226" i="11"/>
  <c r="M226" i="11"/>
  <c r="O226" i="11"/>
  <c r="Q226" i="11"/>
  <c r="S226" i="11"/>
  <c r="U226" i="11"/>
  <c r="W226" i="11"/>
  <c r="Y226" i="11"/>
  <c r="AA226" i="11"/>
  <c r="C227" i="11"/>
  <c r="E227" i="11"/>
  <c r="G227" i="11"/>
  <c r="I227" i="11"/>
  <c r="K227" i="11"/>
  <c r="M227" i="11"/>
  <c r="O227" i="11"/>
  <c r="Q227" i="11"/>
  <c r="S227" i="11"/>
  <c r="U227" i="11"/>
  <c r="W227" i="11"/>
  <c r="Y227" i="11"/>
  <c r="AA227" i="11"/>
  <c r="C228" i="11"/>
  <c r="E228" i="11"/>
  <c r="G228" i="11"/>
  <c r="I228" i="11"/>
  <c r="K228" i="11"/>
  <c r="M228" i="11"/>
  <c r="O228" i="11"/>
  <c r="Q228" i="11"/>
  <c r="S228" i="11"/>
  <c r="U228" i="11"/>
  <c r="W228" i="11"/>
  <c r="Y228" i="11"/>
  <c r="AA228" i="11"/>
  <c r="C229" i="11"/>
  <c r="E229" i="11"/>
  <c r="G229" i="11"/>
  <c r="I229" i="11"/>
  <c r="K229" i="11"/>
  <c r="M229" i="11"/>
  <c r="O229" i="11"/>
  <c r="Q229" i="11"/>
  <c r="S229" i="11"/>
  <c r="U229" i="11"/>
  <c r="W229" i="11"/>
  <c r="Y229" i="11"/>
  <c r="AA229" i="11"/>
  <c r="C230" i="11"/>
  <c r="E230" i="11"/>
  <c r="G230" i="11"/>
  <c r="I230" i="11"/>
  <c r="K230" i="11"/>
  <c r="M230" i="11"/>
  <c r="O230" i="11"/>
  <c r="Q230" i="11"/>
  <c r="S230" i="11"/>
  <c r="U230" i="11"/>
  <c r="W230" i="11"/>
  <c r="Y230" i="11"/>
  <c r="AA230" i="11"/>
  <c r="N136" i="11" l="1"/>
  <c r="C136" i="11"/>
  <c r="G136" i="11"/>
  <c r="K136" i="11"/>
  <c r="F136" i="11"/>
  <c r="J136" i="11"/>
  <c r="E136" i="11"/>
  <c r="I136" i="11"/>
  <c r="D136" i="11"/>
  <c r="H136" i="11"/>
  <c r="L136" i="11"/>
  <c r="B136" i="11"/>
  <c r="M136" i="11"/>
</calcChain>
</file>

<file path=xl/sharedStrings.xml><?xml version="1.0" encoding="utf-8"?>
<sst xmlns="http://schemas.openxmlformats.org/spreadsheetml/2006/main" count="992" uniqueCount="482">
  <si>
    <t>性別</t>
    <rPh sb="0" eb="2">
      <t>セイベツ</t>
    </rPh>
    <phoneticPr fontId="1"/>
  </si>
  <si>
    <t>持ち帰り</t>
    <rPh sb="0" eb="1">
      <t>モ</t>
    </rPh>
    <rPh sb="2" eb="3">
      <t>カエ</t>
    </rPh>
    <phoneticPr fontId="1"/>
  </si>
  <si>
    <t>雇用不安</t>
    <rPh sb="0" eb="2">
      <t>コヨウ</t>
    </rPh>
    <rPh sb="2" eb="4">
      <t>フアン</t>
    </rPh>
    <phoneticPr fontId="1"/>
  </si>
  <si>
    <t>入力項目</t>
    <rPh sb="0" eb="2">
      <t>ニュウリョク</t>
    </rPh>
    <rPh sb="2" eb="4">
      <t>コウモク</t>
    </rPh>
    <phoneticPr fontId="1"/>
  </si>
  <si>
    <t>世代</t>
    <rPh sb="0" eb="2">
      <t>セダイ</t>
    </rPh>
    <phoneticPr fontId="1"/>
  </si>
  <si>
    <t>世帯構成</t>
    <rPh sb="0" eb="2">
      <t>セタイ</t>
    </rPh>
    <rPh sb="2" eb="4">
      <t>コウセイ</t>
    </rPh>
    <phoneticPr fontId="1"/>
  </si>
  <si>
    <t>雇用形態</t>
    <rPh sb="0" eb="2">
      <t>コヨウ</t>
    </rPh>
    <rPh sb="2" eb="4">
      <t>ケイタイ</t>
    </rPh>
    <phoneticPr fontId="1"/>
  </si>
  <si>
    <t>健康状態</t>
    <rPh sb="0" eb="2">
      <t>ケンコウ</t>
    </rPh>
    <rPh sb="2" eb="4">
      <t>ジョウタイ</t>
    </rPh>
    <phoneticPr fontId="1"/>
  </si>
  <si>
    <t>睡眠時間</t>
    <rPh sb="0" eb="2">
      <t>スイミン</t>
    </rPh>
    <rPh sb="2" eb="4">
      <t>ジカン</t>
    </rPh>
    <phoneticPr fontId="1"/>
  </si>
  <si>
    <t>経済状態</t>
    <rPh sb="0" eb="2">
      <t>ケイザイ</t>
    </rPh>
    <rPh sb="2" eb="4">
      <t>ジョウタイ</t>
    </rPh>
    <phoneticPr fontId="1"/>
  </si>
  <si>
    <t>賃上げ</t>
    <rPh sb="0" eb="2">
      <t>チンア</t>
    </rPh>
    <phoneticPr fontId="1"/>
  </si>
  <si>
    <t>仕事</t>
    <rPh sb="0" eb="2">
      <t>シゴト</t>
    </rPh>
    <phoneticPr fontId="1"/>
  </si>
  <si>
    <t>時間外</t>
    <rPh sb="0" eb="3">
      <t>ジカンガイ</t>
    </rPh>
    <phoneticPr fontId="1"/>
  </si>
  <si>
    <t>休日出勤</t>
    <rPh sb="0" eb="2">
      <t>キュウジツ</t>
    </rPh>
    <rPh sb="2" eb="4">
      <t>シュッキン</t>
    </rPh>
    <phoneticPr fontId="1"/>
  </si>
  <si>
    <t>働きすぎ</t>
    <rPh sb="0" eb="1">
      <t>ハタラ</t>
    </rPh>
    <phoneticPr fontId="1"/>
  </si>
  <si>
    <t>学園財政</t>
    <rPh sb="0" eb="2">
      <t>ガクエン</t>
    </rPh>
    <rPh sb="2" eb="4">
      <t>ザイセイ</t>
    </rPh>
    <phoneticPr fontId="1"/>
  </si>
  <si>
    <t>*入力は必ず「入力用シート」に数字で入れて下さい。</t>
    <rPh sb="1" eb="3">
      <t>ニュウリョク</t>
    </rPh>
    <rPh sb="4" eb="5">
      <t>カナラ</t>
    </rPh>
    <rPh sb="7" eb="10">
      <t>ニュウリョクヨウ</t>
    </rPh>
    <rPh sb="15" eb="17">
      <t>スウジ</t>
    </rPh>
    <rPh sb="18" eb="19">
      <t>イ</t>
    </rPh>
    <rPh sb="21" eb="22">
      <t>クダ</t>
    </rPh>
    <phoneticPr fontId="1"/>
  </si>
  <si>
    <t>*入力シートに入力すれば、集計用シートに数値で結果が集約されます。</t>
    <rPh sb="1" eb="3">
      <t>ニュウリョク</t>
    </rPh>
    <rPh sb="7" eb="9">
      <t>ニュウリョク</t>
    </rPh>
    <rPh sb="13" eb="16">
      <t>シュウケイヨウ</t>
    </rPh>
    <rPh sb="20" eb="22">
      <t>スウチ</t>
    </rPh>
    <rPh sb="23" eb="25">
      <t>ケッカ</t>
    </rPh>
    <rPh sb="26" eb="28">
      <t>シュウヤク</t>
    </rPh>
    <phoneticPr fontId="1"/>
  </si>
  <si>
    <t>賃上要求加重平均</t>
    <rPh sb="0" eb="2">
      <t>チンア</t>
    </rPh>
    <rPh sb="2" eb="4">
      <t>ヨウキュウ</t>
    </rPh>
    <rPh sb="4" eb="6">
      <t>カジュウ</t>
    </rPh>
    <rPh sb="6" eb="8">
      <t>ヘイキン</t>
    </rPh>
    <phoneticPr fontId="1"/>
  </si>
  <si>
    <t>悩み1位</t>
    <rPh sb="0" eb="1">
      <t>ナヤ</t>
    </rPh>
    <rPh sb="3" eb="4">
      <t>イ</t>
    </rPh>
    <phoneticPr fontId="1"/>
  </si>
  <si>
    <t>悩み2位</t>
    <rPh sb="0" eb="1">
      <t>ナヤ</t>
    </rPh>
    <rPh sb="3" eb="4">
      <t>イ</t>
    </rPh>
    <phoneticPr fontId="1"/>
  </si>
  <si>
    <t>悩み3位</t>
    <rPh sb="0" eb="1">
      <t>ナヤ</t>
    </rPh>
    <rPh sb="3" eb="4">
      <t>イ</t>
    </rPh>
    <phoneticPr fontId="1"/>
  </si>
  <si>
    <t>理由1位</t>
    <rPh sb="0" eb="2">
      <t>リユウ</t>
    </rPh>
    <rPh sb="3" eb="4">
      <t>イ</t>
    </rPh>
    <phoneticPr fontId="1"/>
  </si>
  <si>
    <t>理由2位</t>
    <rPh sb="0" eb="2">
      <t>リユウ</t>
    </rPh>
    <rPh sb="3" eb="4">
      <t>イ</t>
    </rPh>
    <phoneticPr fontId="1"/>
  </si>
  <si>
    <t>理由3位</t>
    <rPh sb="0" eb="2">
      <t>リユウ</t>
    </rPh>
    <rPh sb="3" eb="4">
      <t>イ</t>
    </rPh>
    <phoneticPr fontId="1"/>
  </si>
  <si>
    <t>教育充実1位</t>
    <rPh sb="0" eb="2">
      <t>キョウイク</t>
    </rPh>
    <rPh sb="2" eb="4">
      <t>ジュウジツ</t>
    </rPh>
    <rPh sb="5" eb="6">
      <t>イ</t>
    </rPh>
    <phoneticPr fontId="1"/>
  </si>
  <si>
    <t>教育充実2位</t>
    <rPh sb="0" eb="2">
      <t>キョウイク</t>
    </rPh>
    <rPh sb="2" eb="4">
      <t>ジュウジツ</t>
    </rPh>
    <rPh sb="5" eb="6">
      <t>イ</t>
    </rPh>
    <phoneticPr fontId="1"/>
  </si>
  <si>
    <t>教育充実3位</t>
    <rPh sb="0" eb="2">
      <t>キョウイク</t>
    </rPh>
    <rPh sb="2" eb="4">
      <t>ジュウジツ</t>
    </rPh>
    <rPh sb="5" eb="6">
      <t>イ</t>
    </rPh>
    <phoneticPr fontId="1"/>
  </si>
  <si>
    <t>民主化1位</t>
    <rPh sb="0" eb="3">
      <t>ミンシュカ</t>
    </rPh>
    <rPh sb="4" eb="5">
      <t>イ</t>
    </rPh>
    <phoneticPr fontId="1"/>
  </si>
  <si>
    <t>民主化2位</t>
    <rPh sb="0" eb="3">
      <t>ミンシュカ</t>
    </rPh>
    <rPh sb="4" eb="5">
      <t>イ</t>
    </rPh>
    <phoneticPr fontId="1"/>
  </si>
  <si>
    <t>民主化3位</t>
    <rPh sb="0" eb="3">
      <t>ミンシュカ</t>
    </rPh>
    <rPh sb="4" eb="5">
      <t>イ</t>
    </rPh>
    <phoneticPr fontId="1"/>
  </si>
  <si>
    <t>社会問題1位</t>
    <rPh sb="0" eb="2">
      <t>シャカイ</t>
    </rPh>
    <rPh sb="2" eb="4">
      <t>モンダイ</t>
    </rPh>
    <rPh sb="5" eb="6">
      <t>イ</t>
    </rPh>
    <phoneticPr fontId="1"/>
  </si>
  <si>
    <t>社会問題2位</t>
    <rPh sb="0" eb="2">
      <t>シャカイ</t>
    </rPh>
    <rPh sb="2" eb="4">
      <t>モンダイ</t>
    </rPh>
    <rPh sb="5" eb="6">
      <t>イ</t>
    </rPh>
    <phoneticPr fontId="1"/>
  </si>
  <si>
    <t>社会問題3位</t>
    <rPh sb="0" eb="2">
      <t>シャカイ</t>
    </rPh>
    <rPh sb="2" eb="4">
      <t>モンダイ</t>
    </rPh>
    <rPh sb="5" eb="6">
      <t>イ</t>
    </rPh>
    <phoneticPr fontId="1"/>
  </si>
  <si>
    <t>社会問題4位</t>
    <rPh sb="0" eb="2">
      <t>シャカイ</t>
    </rPh>
    <rPh sb="2" eb="4">
      <t>モンダイ</t>
    </rPh>
    <rPh sb="5" eb="6">
      <t>イ</t>
    </rPh>
    <phoneticPr fontId="1"/>
  </si>
  <si>
    <t>社会問題5位</t>
    <rPh sb="0" eb="2">
      <t>シャカイ</t>
    </rPh>
    <rPh sb="2" eb="4">
      <t>モンダイ</t>
    </rPh>
    <rPh sb="5" eb="6">
      <t>イ</t>
    </rPh>
    <phoneticPr fontId="1"/>
  </si>
  <si>
    <t>社会加重</t>
    <rPh sb="0" eb="2">
      <t>シャカイ</t>
    </rPh>
    <rPh sb="2" eb="4">
      <t>カジュウ</t>
    </rPh>
    <phoneticPr fontId="1"/>
  </si>
  <si>
    <t>民主化加重</t>
    <rPh sb="0" eb="3">
      <t>ミンシュカ</t>
    </rPh>
    <rPh sb="3" eb="5">
      <t>カジュウ</t>
    </rPh>
    <phoneticPr fontId="1"/>
  </si>
  <si>
    <t>教育加重</t>
    <rPh sb="0" eb="2">
      <t>キョウイク</t>
    </rPh>
    <rPh sb="2" eb="4">
      <t>カジュウ</t>
    </rPh>
    <phoneticPr fontId="1"/>
  </si>
  <si>
    <t>理由加重</t>
    <rPh sb="0" eb="2">
      <t>リユウ</t>
    </rPh>
    <rPh sb="2" eb="4">
      <t>カジュウ</t>
    </rPh>
    <phoneticPr fontId="1"/>
  </si>
  <si>
    <t>悩み加重</t>
    <rPh sb="0" eb="1">
      <t>ナヤ</t>
    </rPh>
    <rPh sb="2" eb="4">
      <t>カジュウ</t>
    </rPh>
    <phoneticPr fontId="1"/>
  </si>
  <si>
    <t>悩み1位男</t>
    <rPh sb="0" eb="1">
      <t>ナヤ</t>
    </rPh>
    <rPh sb="3" eb="4">
      <t>イ</t>
    </rPh>
    <rPh sb="4" eb="5">
      <t>オトコ</t>
    </rPh>
    <phoneticPr fontId="1"/>
  </si>
  <si>
    <t>悩み2位男</t>
    <rPh sb="0" eb="1">
      <t>ナヤ</t>
    </rPh>
    <rPh sb="3" eb="4">
      <t>イ</t>
    </rPh>
    <rPh sb="4" eb="5">
      <t>オトコ</t>
    </rPh>
    <phoneticPr fontId="1"/>
  </si>
  <si>
    <t>悩み3位男</t>
    <rPh sb="0" eb="1">
      <t>ナヤ</t>
    </rPh>
    <rPh sb="3" eb="4">
      <t>イ</t>
    </rPh>
    <rPh sb="4" eb="5">
      <t>オトコ</t>
    </rPh>
    <phoneticPr fontId="1"/>
  </si>
  <si>
    <t>悩み加重男</t>
    <rPh sb="0" eb="1">
      <t>ナヤ</t>
    </rPh>
    <rPh sb="2" eb="4">
      <t>カジュウ</t>
    </rPh>
    <rPh sb="4" eb="5">
      <t>オトコ</t>
    </rPh>
    <phoneticPr fontId="1"/>
  </si>
  <si>
    <t>悩み1位女</t>
    <rPh sb="0" eb="1">
      <t>ナヤ</t>
    </rPh>
    <rPh sb="3" eb="4">
      <t>イ</t>
    </rPh>
    <rPh sb="4" eb="5">
      <t>オンナ</t>
    </rPh>
    <phoneticPr fontId="1"/>
  </si>
  <si>
    <t>悩み2位女</t>
    <rPh sb="0" eb="1">
      <t>ナヤ</t>
    </rPh>
    <rPh sb="3" eb="4">
      <t>イ</t>
    </rPh>
    <rPh sb="4" eb="5">
      <t>オンナ</t>
    </rPh>
    <phoneticPr fontId="1"/>
  </si>
  <si>
    <t>悩み3位女</t>
    <rPh sb="0" eb="1">
      <t>ナヤ</t>
    </rPh>
    <rPh sb="3" eb="4">
      <t>イ</t>
    </rPh>
    <rPh sb="4" eb="5">
      <t>オンナ</t>
    </rPh>
    <phoneticPr fontId="1"/>
  </si>
  <si>
    <t>悩み加重女</t>
    <rPh sb="0" eb="1">
      <t>ナヤ</t>
    </rPh>
    <rPh sb="2" eb="4">
      <t>カジュウ</t>
    </rPh>
    <rPh sb="4" eb="5">
      <t>オンナ</t>
    </rPh>
    <phoneticPr fontId="1"/>
  </si>
  <si>
    <t>健康状態男</t>
    <rPh sb="0" eb="2">
      <t>ケンコウ</t>
    </rPh>
    <rPh sb="2" eb="4">
      <t>ジョウタイ</t>
    </rPh>
    <rPh sb="4" eb="5">
      <t>オトコ</t>
    </rPh>
    <phoneticPr fontId="1"/>
  </si>
  <si>
    <t>健康状態女</t>
    <rPh sb="0" eb="2">
      <t>ケンコウ</t>
    </rPh>
    <rPh sb="2" eb="4">
      <t>ジョウタイ</t>
    </rPh>
    <rPh sb="4" eb="5">
      <t>オンナ</t>
    </rPh>
    <phoneticPr fontId="1"/>
  </si>
  <si>
    <t>睡眠時間男</t>
    <rPh sb="0" eb="2">
      <t>スイミン</t>
    </rPh>
    <rPh sb="2" eb="4">
      <t>ジカン</t>
    </rPh>
    <rPh sb="4" eb="5">
      <t>オトコ</t>
    </rPh>
    <phoneticPr fontId="1"/>
  </si>
  <si>
    <t>睡眠時間女</t>
    <rPh sb="0" eb="2">
      <t>スイミン</t>
    </rPh>
    <rPh sb="2" eb="4">
      <t>ジカン</t>
    </rPh>
    <rPh sb="4" eb="5">
      <t>オンナ</t>
    </rPh>
    <phoneticPr fontId="1"/>
  </si>
  <si>
    <t>社会問題1位男</t>
    <rPh sb="0" eb="2">
      <t>シャカイ</t>
    </rPh>
    <rPh sb="2" eb="4">
      <t>モンダイ</t>
    </rPh>
    <rPh sb="5" eb="6">
      <t>イ</t>
    </rPh>
    <rPh sb="6" eb="7">
      <t>オトコ</t>
    </rPh>
    <phoneticPr fontId="1"/>
  </si>
  <si>
    <t>社会問題2位男</t>
    <rPh sb="0" eb="2">
      <t>シャカイ</t>
    </rPh>
    <rPh sb="2" eb="4">
      <t>モンダイ</t>
    </rPh>
    <rPh sb="5" eb="6">
      <t>イ</t>
    </rPh>
    <rPh sb="6" eb="7">
      <t>オトコ</t>
    </rPh>
    <phoneticPr fontId="1"/>
  </si>
  <si>
    <t>社会問題3位男</t>
    <rPh sb="0" eb="2">
      <t>シャカイ</t>
    </rPh>
    <rPh sb="2" eb="4">
      <t>モンダイ</t>
    </rPh>
    <rPh sb="5" eb="6">
      <t>イ</t>
    </rPh>
    <rPh sb="6" eb="7">
      <t>オトコ</t>
    </rPh>
    <phoneticPr fontId="1"/>
  </si>
  <si>
    <t>社会問題4位男</t>
    <rPh sb="0" eb="2">
      <t>シャカイ</t>
    </rPh>
    <rPh sb="2" eb="4">
      <t>モンダイ</t>
    </rPh>
    <rPh sb="5" eb="6">
      <t>イ</t>
    </rPh>
    <rPh sb="6" eb="7">
      <t>オトコ</t>
    </rPh>
    <phoneticPr fontId="1"/>
  </si>
  <si>
    <t>社会問題5位男</t>
    <rPh sb="0" eb="2">
      <t>シャカイ</t>
    </rPh>
    <rPh sb="2" eb="4">
      <t>モンダイ</t>
    </rPh>
    <rPh sb="5" eb="6">
      <t>イ</t>
    </rPh>
    <rPh sb="6" eb="7">
      <t>オトコ</t>
    </rPh>
    <phoneticPr fontId="1"/>
  </si>
  <si>
    <t>社会加重男</t>
    <rPh sb="0" eb="2">
      <t>シャカイ</t>
    </rPh>
    <rPh sb="2" eb="4">
      <t>カジュウ</t>
    </rPh>
    <rPh sb="4" eb="5">
      <t>オトコ</t>
    </rPh>
    <phoneticPr fontId="1"/>
  </si>
  <si>
    <t>社会問題1位女</t>
    <rPh sb="0" eb="2">
      <t>シャカイ</t>
    </rPh>
    <rPh sb="2" eb="4">
      <t>モンダイ</t>
    </rPh>
    <rPh sb="5" eb="6">
      <t>イ</t>
    </rPh>
    <rPh sb="6" eb="7">
      <t>オンナ</t>
    </rPh>
    <phoneticPr fontId="1"/>
  </si>
  <si>
    <t>社会問題2位女</t>
    <rPh sb="0" eb="2">
      <t>シャカイ</t>
    </rPh>
    <rPh sb="2" eb="4">
      <t>モンダイ</t>
    </rPh>
    <rPh sb="5" eb="6">
      <t>イ</t>
    </rPh>
    <rPh sb="6" eb="7">
      <t>オンナ</t>
    </rPh>
    <phoneticPr fontId="1"/>
  </si>
  <si>
    <t>社会問題3位女</t>
    <rPh sb="0" eb="2">
      <t>シャカイ</t>
    </rPh>
    <rPh sb="2" eb="4">
      <t>モンダイ</t>
    </rPh>
    <rPh sb="5" eb="6">
      <t>イ</t>
    </rPh>
    <rPh sb="6" eb="7">
      <t>オンナ</t>
    </rPh>
    <phoneticPr fontId="1"/>
  </si>
  <si>
    <t>社会問題4位女</t>
    <rPh sb="0" eb="2">
      <t>シャカイ</t>
    </rPh>
    <rPh sb="2" eb="4">
      <t>モンダイ</t>
    </rPh>
    <rPh sb="5" eb="6">
      <t>イ</t>
    </rPh>
    <rPh sb="6" eb="7">
      <t>オンナ</t>
    </rPh>
    <phoneticPr fontId="1"/>
  </si>
  <si>
    <t>社会問題5位女</t>
    <rPh sb="0" eb="2">
      <t>シャカイ</t>
    </rPh>
    <rPh sb="2" eb="4">
      <t>モンダイ</t>
    </rPh>
    <rPh sb="5" eb="6">
      <t>イ</t>
    </rPh>
    <rPh sb="6" eb="7">
      <t>オンナ</t>
    </rPh>
    <phoneticPr fontId="1"/>
  </si>
  <si>
    <t>社会加重女</t>
    <rPh sb="0" eb="2">
      <t>シャカイ</t>
    </rPh>
    <rPh sb="2" eb="4">
      <t>カジュウ</t>
    </rPh>
    <rPh sb="4" eb="5">
      <t>オンナ</t>
    </rPh>
    <phoneticPr fontId="1"/>
  </si>
  <si>
    <t>悩み1位20代</t>
    <rPh sb="0" eb="1">
      <t>ナヤ</t>
    </rPh>
    <rPh sb="3" eb="4">
      <t>イ</t>
    </rPh>
    <rPh sb="6" eb="7">
      <t>ダイ</t>
    </rPh>
    <phoneticPr fontId="1"/>
  </si>
  <si>
    <t>悩み1位30代</t>
    <rPh sb="0" eb="1">
      <t>ナヤ</t>
    </rPh>
    <rPh sb="3" eb="4">
      <t>イ</t>
    </rPh>
    <rPh sb="6" eb="7">
      <t>ダイ</t>
    </rPh>
    <phoneticPr fontId="1"/>
  </si>
  <si>
    <t>悩み1位40代</t>
    <rPh sb="0" eb="1">
      <t>ナヤ</t>
    </rPh>
    <rPh sb="3" eb="4">
      <t>イ</t>
    </rPh>
    <rPh sb="6" eb="7">
      <t>ダイ</t>
    </rPh>
    <phoneticPr fontId="1"/>
  </si>
  <si>
    <t>悩み1位50代</t>
    <rPh sb="0" eb="1">
      <t>ナヤ</t>
    </rPh>
    <rPh sb="3" eb="4">
      <t>イ</t>
    </rPh>
    <rPh sb="6" eb="7">
      <t>ダイ</t>
    </rPh>
    <phoneticPr fontId="1"/>
  </si>
  <si>
    <t>悩み1位60代</t>
    <rPh sb="0" eb="1">
      <t>ナヤ</t>
    </rPh>
    <rPh sb="3" eb="4">
      <t>イ</t>
    </rPh>
    <rPh sb="6" eb="7">
      <t>ダイ</t>
    </rPh>
    <phoneticPr fontId="1"/>
  </si>
  <si>
    <t>悩み加重20代</t>
    <rPh sb="0" eb="1">
      <t>ナヤ</t>
    </rPh>
    <rPh sb="2" eb="4">
      <t>カジュウ</t>
    </rPh>
    <rPh sb="6" eb="7">
      <t>ダイ</t>
    </rPh>
    <phoneticPr fontId="1"/>
  </si>
  <si>
    <t>悩み加重30代</t>
    <rPh sb="0" eb="1">
      <t>ナヤ</t>
    </rPh>
    <rPh sb="2" eb="4">
      <t>カジュウ</t>
    </rPh>
    <rPh sb="6" eb="7">
      <t>ダイ</t>
    </rPh>
    <phoneticPr fontId="1"/>
  </si>
  <si>
    <t>悩み加重40代</t>
    <rPh sb="0" eb="1">
      <t>ナヤ</t>
    </rPh>
    <rPh sb="2" eb="4">
      <t>カジュウ</t>
    </rPh>
    <rPh sb="6" eb="7">
      <t>ダイ</t>
    </rPh>
    <phoneticPr fontId="1"/>
  </si>
  <si>
    <t>悩み加重50代</t>
    <rPh sb="0" eb="1">
      <t>ナヤ</t>
    </rPh>
    <rPh sb="2" eb="4">
      <t>カジュウ</t>
    </rPh>
    <rPh sb="6" eb="7">
      <t>ダイ</t>
    </rPh>
    <phoneticPr fontId="1"/>
  </si>
  <si>
    <t>悩み加重60代</t>
    <rPh sb="0" eb="1">
      <t>ナヤ</t>
    </rPh>
    <rPh sb="2" eb="4">
      <t>カジュウ</t>
    </rPh>
    <rPh sb="6" eb="7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</si>
  <si>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</si>
  <si>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</si>
  <si>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</si>
  <si>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</si>
  <si>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</si>
  <si>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1位20代</t>
    <rPh sb="1" eb="2">
      <t>イ</t>
    </rPh>
    <rPh sb="4" eb="5">
      <t>ダイ</t>
    </rPh>
    <phoneticPr fontId="1"/>
  </si>
  <si>
    <t>1位30代</t>
    <rPh sb="1" eb="2">
      <t>イ</t>
    </rPh>
    <rPh sb="4" eb="5">
      <t>ダイ</t>
    </rPh>
    <phoneticPr fontId="1"/>
  </si>
  <si>
    <t>1位40代</t>
    <rPh sb="1" eb="2">
      <t>イ</t>
    </rPh>
    <rPh sb="4" eb="5">
      <t>ダイ</t>
    </rPh>
    <phoneticPr fontId="1"/>
  </si>
  <si>
    <t>1位50代</t>
    <rPh sb="1" eb="2">
      <t>イ</t>
    </rPh>
    <rPh sb="4" eb="5">
      <t>ダイ</t>
    </rPh>
    <phoneticPr fontId="1"/>
  </si>
  <si>
    <t>1位60代</t>
    <rPh sb="1" eb="2">
      <t>イ</t>
    </rPh>
    <rPh sb="4" eb="5">
      <t>ダイ</t>
    </rPh>
    <phoneticPr fontId="1"/>
  </si>
  <si>
    <t>社会加重20代</t>
    <rPh sb="0" eb="2">
      <t>シャカイ</t>
    </rPh>
    <rPh sb="2" eb="4">
      <t>カジュウ</t>
    </rPh>
    <rPh sb="6" eb="7">
      <t>ダイ</t>
    </rPh>
    <phoneticPr fontId="1"/>
  </si>
  <si>
    <t>社会加重30代</t>
    <rPh sb="0" eb="2">
      <t>シャカイ</t>
    </rPh>
    <rPh sb="2" eb="4">
      <t>カジュウ</t>
    </rPh>
    <rPh sb="6" eb="7">
      <t>ダイ</t>
    </rPh>
    <phoneticPr fontId="1"/>
  </si>
  <si>
    <t>社会加重40代</t>
    <rPh sb="0" eb="2">
      <t>シャカイ</t>
    </rPh>
    <rPh sb="2" eb="4">
      <t>カジュウ</t>
    </rPh>
    <rPh sb="6" eb="7">
      <t>ダイ</t>
    </rPh>
    <phoneticPr fontId="1"/>
  </si>
  <si>
    <t>社会加重50代</t>
    <rPh sb="0" eb="2">
      <t>シャカイ</t>
    </rPh>
    <rPh sb="2" eb="4">
      <t>カジュウ</t>
    </rPh>
    <rPh sb="6" eb="7">
      <t>ダイ</t>
    </rPh>
    <phoneticPr fontId="1"/>
  </si>
  <si>
    <t>社会加重60代</t>
    <rPh sb="0" eb="2">
      <t>シャカイ</t>
    </rPh>
    <rPh sb="2" eb="4">
      <t>カジュウ</t>
    </rPh>
    <rPh sb="6" eb="7">
      <t>ダイ</t>
    </rPh>
    <phoneticPr fontId="1"/>
  </si>
  <si>
    <t>理由1位20代</t>
    <rPh sb="0" eb="2">
      <t>リユウ</t>
    </rPh>
    <rPh sb="3" eb="4">
      <t>イ</t>
    </rPh>
    <rPh sb="6" eb="7">
      <t>ダイ</t>
    </rPh>
    <phoneticPr fontId="1"/>
  </si>
  <si>
    <t>理由1位30代</t>
    <rPh sb="0" eb="2">
      <t>リユウ</t>
    </rPh>
    <rPh sb="3" eb="4">
      <t>イ</t>
    </rPh>
    <rPh sb="6" eb="7">
      <t>ダイ</t>
    </rPh>
    <phoneticPr fontId="1"/>
  </si>
  <si>
    <t>理由1位40代</t>
    <rPh sb="0" eb="2">
      <t>リユウ</t>
    </rPh>
    <rPh sb="3" eb="4">
      <t>イ</t>
    </rPh>
    <rPh sb="6" eb="7">
      <t>ダイ</t>
    </rPh>
    <phoneticPr fontId="1"/>
  </si>
  <si>
    <t>理由1位50代</t>
    <rPh sb="0" eb="2">
      <t>リユウ</t>
    </rPh>
    <rPh sb="3" eb="4">
      <t>イ</t>
    </rPh>
    <rPh sb="6" eb="7">
      <t>ダイ</t>
    </rPh>
    <phoneticPr fontId="1"/>
  </si>
  <si>
    <t>理由1位60代</t>
    <rPh sb="0" eb="2">
      <t>リユウ</t>
    </rPh>
    <rPh sb="3" eb="4">
      <t>イ</t>
    </rPh>
    <rPh sb="6" eb="7">
      <t>ダイ</t>
    </rPh>
    <phoneticPr fontId="1"/>
  </si>
  <si>
    <t>理由加重20代</t>
    <rPh sb="0" eb="2">
      <t>リユウ</t>
    </rPh>
    <rPh sb="2" eb="4">
      <t>カジュウ</t>
    </rPh>
    <rPh sb="6" eb="7">
      <t>ダイ</t>
    </rPh>
    <phoneticPr fontId="1"/>
  </si>
  <si>
    <t>理由加重30代</t>
    <rPh sb="0" eb="2">
      <t>リユウ</t>
    </rPh>
    <rPh sb="2" eb="4">
      <t>カジュウ</t>
    </rPh>
    <rPh sb="6" eb="7">
      <t>ダイ</t>
    </rPh>
    <phoneticPr fontId="1"/>
  </si>
  <si>
    <t>理由加重40代</t>
    <rPh sb="0" eb="2">
      <t>リユウ</t>
    </rPh>
    <rPh sb="2" eb="4">
      <t>カジュウ</t>
    </rPh>
    <rPh sb="6" eb="7">
      <t>ダイ</t>
    </rPh>
    <phoneticPr fontId="1"/>
  </si>
  <si>
    <t>理由加重50代</t>
    <rPh sb="0" eb="2">
      <t>リユウ</t>
    </rPh>
    <rPh sb="2" eb="4">
      <t>カジュウ</t>
    </rPh>
    <rPh sb="6" eb="7">
      <t>ダイ</t>
    </rPh>
    <phoneticPr fontId="1"/>
  </si>
  <si>
    <t>理由加重60代</t>
    <rPh sb="0" eb="2">
      <t>リユウ</t>
    </rPh>
    <rPh sb="2" eb="4">
      <t>カジュウ</t>
    </rPh>
    <rPh sb="6" eb="7">
      <t>ダイ</t>
    </rPh>
    <phoneticPr fontId="1"/>
  </si>
  <si>
    <t>教育1位20代</t>
    <rPh sb="0" eb="2">
      <t>キョウイク</t>
    </rPh>
    <rPh sb="3" eb="4">
      <t>イ</t>
    </rPh>
    <rPh sb="6" eb="7">
      <t>ダイ</t>
    </rPh>
    <phoneticPr fontId="1"/>
  </si>
  <si>
    <t>教育1位30代</t>
    <rPh sb="0" eb="2">
      <t>キョウイク</t>
    </rPh>
    <rPh sb="3" eb="4">
      <t>イ</t>
    </rPh>
    <rPh sb="6" eb="7">
      <t>ダイ</t>
    </rPh>
    <phoneticPr fontId="1"/>
  </si>
  <si>
    <t>教育1位40代</t>
    <rPh sb="0" eb="2">
      <t>キョウイク</t>
    </rPh>
    <rPh sb="3" eb="4">
      <t>イ</t>
    </rPh>
    <rPh sb="6" eb="7">
      <t>ダイ</t>
    </rPh>
    <phoneticPr fontId="1"/>
  </si>
  <si>
    <t>教育1位50代</t>
    <rPh sb="0" eb="2">
      <t>キョウイク</t>
    </rPh>
    <rPh sb="3" eb="4">
      <t>イ</t>
    </rPh>
    <rPh sb="6" eb="7">
      <t>ダイ</t>
    </rPh>
    <phoneticPr fontId="1"/>
  </si>
  <si>
    <t>教育1位60代</t>
    <rPh sb="0" eb="2">
      <t>キョウイク</t>
    </rPh>
    <rPh sb="3" eb="4">
      <t>イ</t>
    </rPh>
    <rPh sb="6" eb="7">
      <t>ダイ</t>
    </rPh>
    <phoneticPr fontId="1"/>
  </si>
  <si>
    <t>教育加重20代</t>
    <rPh sb="0" eb="2">
      <t>キョウイク</t>
    </rPh>
    <rPh sb="2" eb="4">
      <t>カジュウ</t>
    </rPh>
    <rPh sb="6" eb="7">
      <t>ダイ</t>
    </rPh>
    <phoneticPr fontId="1"/>
  </si>
  <si>
    <t>教育加重30代</t>
    <rPh sb="0" eb="2">
      <t>キョウイク</t>
    </rPh>
    <rPh sb="2" eb="4">
      <t>カジュウ</t>
    </rPh>
    <rPh sb="6" eb="7">
      <t>ダイ</t>
    </rPh>
    <phoneticPr fontId="1"/>
  </si>
  <si>
    <t>教育加重40代</t>
    <rPh sb="0" eb="2">
      <t>キョウイク</t>
    </rPh>
    <rPh sb="2" eb="4">
      <t>カジュウ</t>
    </rPh>
    <rPh sb="6" eb="7">
      <t>ダイ</t>
    </rPh>
    <phoneticPr fontId="1"/>
  </si>
  <si>
    <t>教育加重50代</t>
    <rPh sb="0" eb="2">
      <t>キョウイク</t>
    </rPh>
    <rPh sb="2" eb="4">
      <t>カジュウ</t>
    </rPh>
    <rPh sb="6" eb="7">
      <t>ダイ</t>
    </rPh>
    <phoneticPr fontId="1"/>
  </si>
  <si>
    <t>教育加重60代</t>
    <rPh sb="0" eb="2">
      <t>キョウイク</t>
    </rPh>
    <rPh sb="2" eb="4">
      <t>カジュウ</t>
    </rPh>
    <rPh sb="6" eb="7">
      <t>ダイ</t>
    </rPh>
    <phoneticPr fontId="1"/>
  </si>
  <si>
    <t>民主化1位20代</t>
    <rPh sb="0" eb="3">
      <t>ミンシュカ</t>
    </rPh>
    <rPh sb="4" eb="5">
      <t>イ</t>
    </rPh>
    <rPh sb="7" eb="8">
      <t>ダイ</t>
    </rPh>
    <phoneticPr fontId="1"/>
  </si>
  <si>
    <t>民主化1位30代</t>
    <rPh sb="0" eb="3">
      <t>ミンシュカ</t>
    </rPh>
    <rPh sb="4" eb="5">
      <t>イ</t>
    </rPh>
    <rPh sb="7" eb="8">
      <t>ダイ</t>
    </rPh>
    <phoneticPr fontId="1"/>
  </si>
  <si>
    <t>民主化1位40代</t>
    <rPh sb="0" eb="3">
      <t>ミンシュカ</t>
    </rPh>
    <rPh sb="4" eb="5">
      <t>イ</t>
    </rPh>
    <rPh sb="7" eb="8">
      <t>ダイ</t>
    </rPh>
    <phoneticPr fontId="1"/>
  </si>
  <si>
    <t>民主化1位50代</t>
    <rPh sb="0" eb="3">
      <t>ミンシュカ</t>
    </rPh>
    <rPh sb="4" eb="5">
      <t>イ</t>
    </rPh>
    <rPh sb="7" eb="8">
      <t>ダイ</t>
    </rPh>
    <phoneticPr fontId="1"/>
  </si>
  <si>
    <t>民主化1位60代</t>
    <rPh sb="0" eb="3">
      <t>ミンシュカ</t>
    </rPh>
    <rPh sb="4" eb="5">
      <t>イ</t>
    </rPh>
    <rPh sb="7" eb="8">
      <t>ダイ</t>
    </rPh>
    <phoneticPr fontId="1"/>
  </si>
  <si>
    <t>民主化加重20</t>
    <rPh sb="0" eb="3">
      <t>ミンシュカ</t>
    </rPh>
    <rPh sb="3" eb="5">
      <t>カジュウ</t>
    </rPh>
    <phoneticPr fontId="1"/>
  </si>
  <si>
    <t>民主化加重30</t>
    <rPh sb="0" eb="3">
      <t>ミンシュカ</t>
    </rPh>
    <rPh sb="3" eb="5">
      <t>カジュウ</t>
    </rPh>
    <phoneticPr fontId="1"/>
  </si>
  <si>
    <t>民主化加重40</t>
    <rPh sb="0" eb="3">
      <t>ミンシュカ</t>
    </rPh>
    <rPh sb="3" eb="5">
      <t>カジュウ</t>
    </rPh>
    <phoneticPr fontId="1"/>
  </si>
  <si>
    <t>民主化加重50</t>
    <rPh sb="0" eb="3">
      <t>ミンシュカ</t>
    </rPh>
    <rPh sb="3" eb="5">
      <t>カジュウ</t>
    </rPh>
    <phoneticPr fontId="1"/>
  </si>
  <si>
    <t>民主化加重60</t>
    <rPh sb="0" eb="3">
      <t>ミンシュカ</t>
    </rPh>
    <rPh sb="3" eb="5">
      <t>カジュウ</t>
    </rPh>
    <phoneticPr fontId="1"/>
  </si>
  <si>
    <t>経済状態男</t>
    <rPh sb="0" eb="2">
      <t>ケイザイ</t>
    </rPh>
    <rPh sb="2" eb="4">
      <t>ジョウタイ</t>
    </rPh>
    <rPh sb="4" eb="5">
      <t>オトコ</t>
    </rPh>
    <phoneticPr fontId="1"/>
  </si>
  <si>
    <t>経済状態女</t>
    <rPh sb="0" eb="2">
      <t>ケイザイ</t>
    </rPh>
    <rPh sb="2" eb="4">
      <t>ジョウタイ</t>
    </rPh>
    <rPh sb="4" eb="5">
      <t>オンナ</t>
    </rPh>
    <phoneticPr fontId="1"/>
  </si>
  <si>
    <t>賃上げ 男</t>
    <rPh sb="0" eb="2">
      <t>チンア</t>
    </rPh>
    <rPh sb="4" eb="5">
      <t>オトコ</t>
    </rPh>
    <phoneticPr fontId="1"/>
  </si>
  <si>
    <t>賃上げ 女</t>
    <rPh sb="0" eb="2">
      <t>チンア</t>
    </rPh>
    <rPh sb="4" eb="5">
      <t>オンナ</t>
    </rPh>
    <phoneticPr fontId="1"/>
  </si>
  <si>
    <t>仕事 男</t>
    <rPh sb="0" eb="2">
      <t>シゴト</t>
    </rPh>
    <rPh sb="3" eb="4">
      <t>オトコ</t>
    </rPh>
    <phoneticPr fontId="1"/>
  </si>
  <si>
    <t>仕事 女</t>
    <rPh sb="0" eb="2">
      <t>シゴト</t>
    </rPh>
    <rPh sb="3" eb="4">
      <t>オンナ</t>
    </rPh>
    <phoneticPr fontId="1"/>
  </si>
  <si>
    <t>理由1位　男</t>
    <rPh sb="0" eb="2">
      <t>リユウ</t>
    </rPh>
    <rPh sb="3" eb="4">
      <t>イ</t>
    </rPh>
    <rPh sb="5" eb="6">
      <t>オトコ</t>
    </rPh>
    <phoneticPr fontId="1"/>
  </si>
  <si>
    <t>理由2位　男</t>
    <rPh sb="0" eb="2">
      <t>リユウ</t>
    </rPh>
    <rPh sb="3" eb="4">
      <t>イ</t>
    </rPh>
    <rPh sb="5" eb="6">
      <t>オトコ</t>
    </rPh>
    <phoneticPr fontId="1"/>
  </si>
  <si>
    <t>理由3位　男</t>
    <rPh sb="0" eb="2">
      <t>リユウ</t>
    </rPh>
    <rPh sb="3" eb="4">
      <t>イ</t>
    </rPh>
    <rPh sb="5" eb="6">
      <t>オトコ</t>
    </rPh>
    <phoneticPr fontId="1"/>
  </si>
  <si>
    <t>理由加重　男</t>
    <rPh sb="0" eb="2">
      <t>リユウ</t>
    </rPh>
    <rPh sb="2" eb="4">
      <t>カジュウ</t>
    </rPh>
    <rPh sb="5" eb="6">
      <t>オトコ</t>
    </rPh>
    <phoneticPr fontId="1"/>
  </si>
  <si>
    <t>理由1位　女</t>
    <rPh sb="0" eb="2">
      <t>リユウ</t>
    </rPh>
    <rPh sb="3" eb="4">
      <t>イ</t>
    </rPh>
    <rPh sb="5" eb="6">
      <t>オンナ</t>
    </rPh>
    <phoneticPr fontId="1"/>
  </si>
  <si>
    <t>理由2位　女</t>
    <rPh sb="0" eb="2">
      <t>リユウ</t>
    </rPh>
    <rPh sb="3" eb="4">
      <t>イ</t>
    </rPh>
    <rPh sb="5" eb="6">
      <t>オンナ</t>
    </rPh>
    <phoneticPr fontId="1"/>
  </si>
  <si>
    <t>理由3位　女</t>
    <rPh sb="0" eb="2">
      <t>リユウ</t>
    </rPh>
    <rPh sb="3" eb="4">
      <t>イ</t>
    </rPh>
    <rPh sb="5" eb="6">
      <t>オンナ</t>
    </rPh>
    <phoneticPr fontId="1"/>
  </si>
  <si>
    <t>理由加重　女</t>
    <rPh sb="0" eb="2">
      <t>リユウ</t>
    </rPh>
    <rPh sb="2" eb="4">
      <t>カジュウ</t>
    </rPh>
    <rPh sb="5" eb="6">
      <t>オンナ</t>
    </rPh>
    <phoneticPr fontId="1"/>
  </si>
  <si>
    <t>時間外　男</t>
    <rPh sb="0" eb="3">
      <t>ジカンガイ</t>
    </rPh>
    <rPh sb="4" eb="5">
      <t>オトコ</t>
    </rPh>
    <phoneticPr fontId="1"/>
  </si>
  <si>
    <t>時間外　女</t>
    <rPh sb="0" eb="3">
      <t>ジカンガイ</t>
    </rPh>
    <rPh sb="4" eb="5">
      <t>オンナ</t>
    </rPh>
    <phoneticPr fontId="1"/>
  </si>
  <si>
    <t>持ち帰り　男</t>
    <rPh sb="0" eb="1">
      <t>モ</t>
    </rPh>
    <rPh sb="2" eb="3">
      <t>カエ</t>
    </rPh>
    <rPh sb="5" eb="6">
      <t>オトコ</t>
    </rPh>
    <phoneticPr fontId="1"/>
  </si>
  <si>
    <t>持ち帰り　女</t>
    <rPh sb="0" eb="1">
      <t>モ</t>
    </rPh>
    <rPh sb="2" eb="3">
      <t>カエ</t>
    </rPh>
    <rPh sb="5" eb="6">
      <t>オンナ</t>
    </rPh>
    <phoneticPr fontId="1"/>
  </si>
  <si>
    <t>休日出勤　男</t>
    <rPh sb="0" eb="2">
      <t>キュウジツ</t>
    </rPh>
    <rPh sb="2" eb="4">
      <t>シュッキン</t>
    </rPh>
    <rPh sb="5" eb="6">
      <t>オトコ</t>
    </rPh>
    <phoneticPr fontId="1"/>
  </si>
  <si>
    <t>休日出勤　女</t>
    <rPh sb="0" eb="2">
      <t>キュウジツ</t>
    </rPh>
    <rPh sb="2" eb="4">
      <t>シュッキン</t>
    </rPh>
    <rPh sb="5" eb="6">
      <t>オンナ</t>
    </rPh>
    <phoneticPr fontId="1"/>
  </si>
  <si>
    <t>働きすぎ　男</t>
    <rPh sb="0" eb="1">
      <t>ハタラ</t>
    </rPh>
    <rPh sb="5" eb="6">
      <t>オトコ</t>
    </rPh>
    <phoneticPr fontId="1"/>
  </si>
  <si>
    <t>働きすぎ　女</t>
    <rPh sb="0" eb="1">
      <t>ハタラ</t>
    </rPh>
    <rPh sb="5" eb="6">
      <t>オンナ</t>
    </rPh>
    <phoneticPr fontId="1"/>
  </si>
  <si>
    <t>雇用不安　男</t>
    <rPh sb="0" eb="2">
      <t>コヨウ</t>
    </rPh>
    <rPh sb="2" eb="4">
      <t>フアン</t>
    </rPh>
    <rPh sb="5" eb="6">
      <t>オトコ</t>
    </rPh>
    <phoneticPr fontId="1"/>
  </si>
  <si>
    <t>雇用不安　女</t>
    <rPh sb="0" eb="2">
      <t>コヨウ</t>
    </rPh>
    <rPh sb="2" eb="4">
      <t>フアン</t>
    </rPh>
    <rPh sb="5" eb="6">
      <t>オンナ</t>
    </rPh>
    <phoneticPr fontId="1"/>
  </si>
  <si>
    <t>教育充実1位男</t>
    <rPh sb="0" eb="2">
      <t>キョウイク</t>
    </rPh>
    <rPh sb="2" eb="4">
      <t>ジュウジツ</t>
    </rPh>
    <rPh sb="5" eb="6">
      <t>イ</t>
    </rPh>
    <rPh sb="6" eb="7">
      <t>オトコ</t>
    </rPh>
    <phoneticPr fontId="1"/>
  </si>
  <si>
    <t>教育加重　男</t>
    <rPh sb="0" eb="2">
      <t>キョウイク</t>
    </rPh>
    <rPh sb="2" eb="4">
      <t>カジュウ</t>
    </rPh>
    <rPh sb="5" eb="6">
      <t>オトコ</t>
    </rPh>
    <phoneticPr fontId="1"/>
  </si>
  <si>
    <t>教育充実2位男</t>
    <rPh sb="0" eb="2">
      <t>キョウイク</t>
    </rPh>
    <rPh sb="2" eb="4">
      <t>ジュウジツ</t>
    </rPh>
    <rPh sb="5" eb="6">
      <t>イ</t>
    </rPh>
    <rPh sb="6" eb="7">
      <t>オトコ</t>
    </rPh>
    <phoneticPr fontId="1"/>
  </si>
  <si>
    <t>教育充実3位男</t>
    <rPh sb="0" eb="2">
      <t>キョウイク</t>
    </rPh>
    <rPh sb="2" eb="4">
      <t>ジュウジツ</t>
    </rPh>
    <rPh sb="5" eb="6">
      <t>イ</t>
    </rPh>
    <rPh sb="6" eb="7">
      <t>オトコ</t>
    </rPh>
    <phoneticPr fontId="1"/>
  </si>
  <si>
    <t>教育充実1位女</t>
    <rPh sb="0" eb="2">
      <t>キョウイク</t>
    </rPh>
    <rPh sb="2" eb="4">
      <t>ジュウジツ</t>
    </rPh>
    <rPh sb="5" eb="6">
      <t>イ</t>
    </rPh>
    <rPh sb="6" eb="7">
      <t>オンナ</t>
    </rPh>
    <phoneticPr fontId="1"/>
  </si>
  <si>
    <t>教育充実2位女</t>
    <rPh sb="0" eb="2">
      <t>キョウイク</t>
    </rPh>
    <rPh sb="2" eb="4">
      <t>ジュウジツ</t>
    </rPh>
    <rPh sb="5" eb="6">
      <t>イ</t>
    </rPh>
    <rPh sb="6" eb="7">
      <t>オンナ</t>
    </rPh>
    <phoneticPr fontId="1"/>
  </si>
  <si>
    <t>教育充実3位女</t>
    <rPh sb="0" eb="2">
      <t>キョウイク</t>
    </rPh>
    <rPh sb="2" eb="4">
      <t>ジュウジツ</t>
    </rPh>
    <rPh sb="5" eb="6">
      <t>イ</t>
    </rPh>
    <rPh sb="6" eb="7">
      <t>オンナ</t>
    </rPh>
    <phoneticPr fontId="1"/>
  </si>
  <si>
    <t>教育加重　女</t>
    <rPh sb="0" eb="2">
      <t>キョウイク</t>
    </rPh>
    <rPh sb="2" eb="4">
      <t>カジュウ</t>
    </rPh>
    <rPh sb="5" eb="6">
      <t>オンナ</t>
    </rPh>
    <phoneticPr fontId="1"/>
  </si>
  <si>
    <t>民主化1位　男</t>
    <rPh sb="0" eb="3">
      <t>ミンシュカ</t>
    </rPh>
    <rPh sb="4" eb="5">
      <t>イ</t>
    </rPh>
    <rPh sb="6" eb="7">
      <t>オトコ</t>
    </rPh>
    <phoneticPr fontId="1"/>
  </si>
  <si>
    <t>民主化2位　男</t>
    <rPh sb="0" eb="3">
      <t>ミンシュカ</t>
    </rPh>
    <rPh sb="4" eb="5">
      <t>イ</t>
    </rPh>
    <rPh sb="6" eb="7">
      <t>オトコ</t>
    </rPh>
    <phoneticPr fontId="1"/>
  </si>
  <si>
    <t>民主化3位　男</t>
    <rPh sb="0" eb="3">
      <t>ミンシュカ</t>
    </rPh>
    <rPh sb="4" eb="5">
      <t>イ</t>
    </rPh>
    <rPh sb="6" eb="7">
      <t>オトコ</t>
    </rPh>
    <phoneticPr fontId="1"/>
  </si>
  <si>
    <t>民主化加重男</t>
    <rPh sb="0" eb="3">
      <t>ミンシュカ</t>
    </rPh>
    <rPh sb="3" eb="5">
      <t>カジュウ</t>
    </rPh>
    <rPh sb="5" eb="6">
      <t>オトコ</t>
    </rPh>
    <phoneticPr fontId="1"/>
  </si>
  <si>
    <t>民主化1位　女</t>
    <rPh sb="0" eb="3">
      <t>ミンシュカ</t>
    </rPh>
    <rPh sb="4" eb="5">
      <t>イ</t>
    </rPh>
    <rPh sb="6" eb="7">
      <t>オンナ</t>
    </rPh>
    <phoneticPr fontId="1"/>
  </si>
  <si>
    <t>民主化2位　女</t>
    <rPh sb="0" eb="3">
      <t>ミンシュカ</t>
    </rPh>
    <rPh sb="4" eb="5">
      <t>イ</t>
    </rPh>
    <rPh sb="6" eb="7">
      <t>オンナ</t>
    </rPh>
    <phoneticPr fontId="1"/>
  </si>
  <si>
    <t>民主化3位　女</t>
    <rPh sb="0" eb="3">
      <t>ミンシュカ</t>
    </rPh>
    <rPh sb="4" eb="5">
      <t>イ</t>
    </rPh>
    <rPh sb="6" eb="7">
      <t>オンナ</t>
    </rPh>
    <phoneticPr fontId="1"/>
  </si>
  <si>
    <t>民主化加重女</t>
    <rPh sb="0" eb="3">
      <t>ミンシュカ</t>
    </rPh>
    <rPh sb="3" eb="5">
      <t>カジュウ</t>
    </rPh>
    <rPh sb="5" eb="6">
      <t>オンナ</t>
    </rPh>
    <phoneticPr fontId="1"/>
  </si>
  <si>
    <t>学園財政　男</t>
    <rPh sb="0" eb="2">
      <t>ガクエン</t>
    </rPh>
    <rPh sb="2" eb="4">
      <t>ザイセイ</t>
    </rPh>
    <rPh sb="5" eb="6">
      <t>オトコ</t>
    </rPh>
    <phoneticPr fontId="1"/>
  </si>
  <si>
    <t>学園財政　女</t>
    <rPh sb="0" eb="2">
      <t>ガクエン</t>
    </rPh>
    <rPh sb="2" eb="4">
      <t>ザイセイ</t>
    </rPh>
    <rPh sb="5" eb="6">
      <t>オンナ</t>
    </rPh>
    <phoneticPr fontId="1"/>
  </si>
  <si>
    <t>10代</t>
    <rPh sb="2" eb="3">
      <t>ダイ</t>
    </rPh>
    <phoneticPr fontId="1"/>
  </si>
  <si>
    <t>60代</t>
    <rPh sb="2" eb="3">
      <t>ダイ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</si>
  <si>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</si>
  <si>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</si>
  <si>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独身同居</t>
    <rPh sb="0" eb="2">
      <t>ドクシン</t>
    </rPh>
    <rPh sb="2" eb="4">
      <t>ドウキョ</t>
    </rPh>
    <phoneticPr fontId="1"/>
  </si>
  <si>
    <t>独身単身</t>
    <rPh sb="0" eb="2">
      <t>ドクシン</t>
    </rPh>
    <rPh sb="2" eb="4">
      <t>タンシン</t>
    </rPh>
    <phoneticPr fontId="1"/>
  </si>
  <si>
    <t>独身その他</t>
    <rPh sb="0" eb="2">
      <t>ドクシン</t>
    </rPh>
    <rPh sb="4" eb="5">
      <t>タ</t>
    </rPh>
    <phoneticPr fontId="1"/>
  </si>
  <si>
    <t>既婚子有</t>
    <rPh sb="0" eb="2">
      <t>キコン</t>
    </rPh>
    <rPh sb="2" eb="3">
      <t>コ</t>
    </rPh>
    <rPh sb="3" eb="4">
      <t>アリ</t>
    </rPh>
    <phoneticPr fontId="1"/>
  </si>
  <si>
    <t>既婚子成人</t>
    <rPh sb="0" eb="2">
      <t>キコン</t>
    </rPh>
    <rPh sb="2" eb="3">
      <t>コ</t>
    </rPh>
    <rPh sb="3" eb="5">
      <t>セイジン</t>
    </rPh>
    <phoneticPr fontId="1"/>
  </si>
  <si>
    <t>既婚子無</t>
    <rPh sb="0" eb="2">
      <t>キコン</t>
    </rPh>
    <rPh sb="2" eb="3">
      <t>コ</t>
    </rPh>
    <rPh sb="3" eb="4">
      <t>ナ</t>
    </rPh>
    <phoneticPr fontId="1"/>
  </si>
  <si>
    <t>その他</t>
  </si>
  <si>
    <t>身分</t>
  </si>
  <si>
    <t>学校の存続</t>
  </si>
  <si>
    <t>今後の賃金・一時金</t>
  </si>
  <si>
    <t>教育実践</t>
  </si>
  <si>
    <t>職場の人間関係</t>
  </si>
  <si>
    <t>自分の健康維持</t>
  </si>
  <si>
    <t>子育て</t>
  </si>
  <si>
    <t>介護</t>
  </si>
  <si>
    <t>ローン返済など家庭経済</t>
  </si>
  <si>
    <t>老後</t>
  </si>
  <si>
    <t>隣人・親戚などとの人間関係</t>
  </si>
  <si>
    <t>休日に休めない</t>
  </si>
  <si>
    <t>保護者との対応　</t>
  </si>
  <si>
    <t>学校運営の管理強化</t>
  </si>
  <si>
    <t>家族・家庭と接する時間</t>
  </si>
  <si>
    <t>時間的な余裕</t>
  </si>
  <si>
    <t>その他　</t>
  </si>
  <si>
    <t>問題ない</t>
    <phoneticPr fontId="1"/>
  </si>
  <si>
    <t>精神的ゆとりはない</t>
  </si>
  <si>
    <t>時たま疲れを感じる</t>
  </si>
  <si>
    <t>慢性的に疲れを感じ体調が思わしくない</t>
  </si>
  <si>
    <t>心身ともに疲れきっている</t>
  </si>
  <si>
    <t>４時間未満</t>
  </si>
  <si>
    <t>４時間以上5時間未満</t>
  </si>
  <si>
    <t>５時間以上6時間未満</t>
  </si>
  <si>
    <t>６時間以上7時間未満</t>
  </si>
  <si>
    <t>７時間以上8時間未満</t>
  </si>
  <si>
    <t>８時間以上9時間未満</t>
  </si>
  <si>
    <t>９時間以上</t>
  </si>
  <si>
    <t>変化してない</t>
  </si>
  <si>
    <t>以前より楽</t>
  </si>
  <si>
    <t>以前より少し苦しくなった</t>
  </si>
  <si>
    <t>以前よりかなり苦しくなった</t>
  </si>
  <si>
    <r>
      <t>就職して間もないので比較できない</t>
    </r>
    <r>
      <rPr>
        <sz val="11.5"/>
        <color theme="1"/>
        <rFont val="Century"/>
        <family val="1"/>
      </rPr>
      <t xml:space="preserve"> </t>
    </r>
  </si>
  <si>
    <r>
      <t>1</t>
    </r>
    <r>
      <rPr>
        <sz val="11.5"/>
        <color theme="1"/>
        <rFont val="ＭＳ 明朝"/>
        <family val="1"/>
        <charset val="128"/>
      </rPr>
      <t>万円</t>
    </r>
  </si>
  <si>
    <t>２万円</t>
  </si>
  <si>
    <r>
      <t>3</t>
    </r>
    <r>
      <rPr>
        <sz val="11.5"/>
        <color theme="1"/>
        <rFont val="ＭＳ 明朝"/>
        <family val="1"/>
        <charset val="128"/>
      </rPr>
      <t>万円</t>
    </r>
  </si>
  <si>
    <r>
      <t>4</t>
    </r>
    <r>
      <rPr>
        <sz val="11.5"/>
        <color theme="1"/>
        <rFont val="ＭＳ 明朝"/>
        <family val="1"/>
        <charset val="128"/>
      </rPr>
      <t>万円　</t>
    </r>
  </si>
  <si>
    <r>
      <t>5</t>
    </r>
    <r>
      <rPr>
        <sz val="11.5"/>
        <color theme="1"/>
        <rFont val="ＭＳ 明朝"/>
        <family val="1"/>
        <charset val="128"/>
      </rPr>
      <t>万円以上</t>
    </r>
  </si>
  <si>
    <t>現状でよい</t>
  </si>
  <si>
    <t>以前から大変だが最近、さらに大変になった</t>
  </si>
  <si>
    <t>以前と同じくらい大変</t>
  </si>
  <si>
    <t>最近大変になった</t>
  </si>
  <si>
    <t>以前とさほど変わらない</t>
  </si>
  <si>
    <t>以前より楽になった</t>
  </si>
  <si>
    <t>募集業務への従事</t>
  </si>
  <si>
    <t>授業持ち時間が多い</t>
  </si>
  <si>
    <t>生活指導の複雑化・困難化</t>
  </si>
  <si>
    <t>望まない仕事の担当</t>
  </si>
  <si>
    <t>管理職からの管理強化</t>
  </si>
  <si>
    <t>管理職主導による職場内の競争</t>
  </si>
  <si>
    <t>専任教職員の不足</t>
  </si>
  <si>
    <t>会議の増加や長時間化</t>
  </si>
  <si>
    <t>保護者対応の複雑化・困難化</t>
  </si>
  <si>
    <t>学級定員が多い</t>
  </si>
  <si>
    <t>学校方針の見えなさ</t>
  </si>
  <si>
    <t>部活動指導</t>
  </si>
  <si>
    <r>
      <t>1</t>
    </r>
    <r>
      <rPr>
        <sz val="11.5"/>
        <color theme="1"/>
        <rFont val="ＭＳ 明朝"/>
        <family val="1"/>
        <charset val="128"/>
      </rPr>
      <t>時間くらい</t>
    </r>
  </si>
  <si>
    <r>
      <t>2</t>
    </r>
    <r>
      <rPr>
        <sz val="11.5"/>
        <color theme="1"/>
        <rFont val="ＭＳ 明朝"/>
        <family val="1"/>
        <charset val="128"/>
      </rPr>
      <t>時間くらい</t>
    </r>
  </si>
  <si>
    <r>
      <t>3</t>
    </r>
    <r>
      <rPr>
        <sz val="11.5"/>
        <color theme="1"/>
        <rFont val="ＭＳ 明朝"/>
        <family val="1"/>
        <charset val="128"/>
      </rPr>
      <t>時間くらい</t>
    </r>
  </si>
  <si>
    <r>
      <t>4</t>
    </r>
    <r>
      <rPr>
        <sz val="11.5"/>
        <color theme="1"/>
        <rFont val="ＭＳ 明朝"/>
        <family val="1"/>
        <charset val="128"/>
      </rPr>
      <t>時間以上</t>
    </r>
  </si>
  <si>
    <t>ほとんどしない</t>
  </si>
  <si>
    <r>
      <t xml:space="preserve"> 0</t>
    </r>
    <r>
      <rPr>
        <sz val="11.5"/>
        <color theme="1"/>
        <rFont val="ＭＳ 明朝"/>
        <family val="1"/>
        <charset val="128"/>
      </rPr>
      <t>日</t>
    </r>
  </si>
  <si>
    <r>
      <t>1</t>
    </r>
    <r>
      <rPr>
        <sz val="11.5"/>
        <color theme="1"/>
        <rFont val="ＭＳ 明朝"/>
        <family val="1"/>
        <charset val="128"/>
      </rPr>
      <t>日</t>
    </r>
  </si>
  <si>
    <r>
      <t xml:space="preserve"> 2</t>
    </r>
    <r>
      <rPr>
        <sz val="11.5"/>
        <color theme="1"/>
        <rFont val="ＭＳ 明朝"/>
        <family val="1"/>
        <charset val="128"/>
      </rPr>
      <t>日</t>
    </r>
  </si>
  <si>
    <r>
      <t xml:space="preserve"> 3</t>
    </r>
    <r>
      <rPr>
        <sz val="11.5"/>
        <color theme="1"/>
        <rFont val="ＭＳ 明朝"/>
        <family val="1"/>
        <charset val="128"/>
      </rPr>
      <t>日</t>
    </r>
  </si>
  <si>
    <t>ほぼ全て</t>
  </si>
  <si>
    <t>強く思う</t>
  </si>
  <si>
    <t>思う</t>
  </si>
  <si>
    <t>少し思う</t>
  </si>
  <si>
    <t>あまり思わない</t>
  </si>
  <si>
    <t>思わない</t>
  </si>
  <si>
    <t>強く感じている</t>
  </si>
  <si>
    <t>感じている</t>
  </si>
  <si>
    <t>少し感じている</t>
  </si>
  <si>
    <t>感じていない</t>
  </si>
  <si>
    <t>専任教職員の増員</t>
  </si>
  <si>
    <t>カリキュラムの改編</t>
  </si>
  <si>
    <t>生徒自主活動の活発化・参加</t>
  </si>
  <si>
    <t>クラブ活動</t>
  </si>
  <si>
    <t>進路保障</t>
  </si>
  <si>
    <r>
      <t>男女共学化</t>
    </r>
    <r>
      <rPr>
        <sz val="11.5"/>
        <color theme="1"/>
        <rFont val="Century"/>
        <family val="1"/>
      </rPr>
      <t xml:space="preserve"> </t>
    </r>
  </si>
  <si>
    <t>学科又はコースの検討</t>
  </si>
  <si>
    <t>行事の見直し（精選・充実）</t>
  </si>
  <si>
    <t>授業の充実</t>
  </si>
  <si>
    <t>補習の充実</t>
  </si>
  <si>
    <t>学級定員の改善</t>
  </si>
  <si>
    <r>
      <t>5</t>
    </r>
    <r>
      <rPr>
        <sz val="11.5"/>
        <color theme="1"/>
        <rFont val="ＭＳ 明朝"/>
        <family val="1"/>
        <charset val="128"/>
      </rPr>
      <t>日制・</t>
    </r>
    <r>
      <rPr>
        <sz val="11.5"/>
        <color theme="1"/>
        <rFont val="Century"/>
        <family val="1"/>
      </rPr>
      <t>2</t>
    </r>
    <r>
      <rPr>
        <sz val="11.5"/>
        <color theme="1"/>
        <rFont val="ＭＳ 明朝"/>
        <family val="1"/>
        <charset val="128"/>
      </rPr>
      <t>期制の見直し</t>
    </r>
  </si>
  <si>
    <t>学内教研の充実</t>
  </si>
  <si>
    <t>校務分掌の見直し</t>
  </si>
  <si>
    <t>校舎など教育施設の充実</t>
  </si>
  <si>
    <t>冷暖房などの設備充実</t>
  </si>
  <si>
    <t>保護者との共同（提携）</t>
  </si>
  <si>
    <t>生徒募集の充実</t>
  </si>
  <si>
    <t>公費助成運動の充実</t>
  </si>
  <si>
    <t>特にない</t>
  </si>
  <si>
    <t>役職の公選化</t>
  </si>
  <si>
    <t>職員会議の開催</t>
  </si>
  <si>
    <t>職員会議の運営改善</t>
  </si>
  <si>
    <t>組合員の力量の向上</t>
  </si>
  <si>
    <t>採用・人事の明瞭化</t>
  </si>
  <si>
    <t>担任・分掌人事の改善</t>
  </si>
  <si>
    <t>経理公開</t>
  </si>
  <si>
    <t>助成金運動への協力・共同</t>
  </si>
  <si>
    <t>評議員会・理事会の民主化</t>
  </si>
  <si>
    <t>良く理解している</t>
  </si>
  <si>
    <t>おおよそ理解</t>
  </si>
  <si>
    <t>あまり知らない</t>
  </si>
  <si>
    <t>考えたことがない</t>
  </si>
  <si>
    <t>よく分からない</t>
  </si>
  <si>
    <t>憲法改正問題</t>
  </si>
  <si>
    <t>社会保障制度改革</t>
  </si>
  <si>
    <t>年金問題</t>
  </si>
  <si>
    <t>景気回復・不況対策</t>
  </si>
  <si>
    <t>非正規雇用・失業率問題</t>
  </si>
  <si>
    <t>最低賃金改善</t>
  </si>
  <si>
    <t>経済格差の拡大</t>
  </si>
  <si>
    <t>原発問題</t>
  </si>
  <si>
    <t>在日米軍基地問題</t>
  </si>
  <si>
    <t>北方領土、尖閣諸島など領土問題</t>
  </si>
  <si>
    <t>大学入試改革など高大接続問題</t>
  </si>
  <si>
    <t>難民問題　</t>
  </si>
  <si>
    <t>私学の学費無償化</t>
  </si>
  <si>
    <t>子どもの貧困</t>
  </si>
  <si>
    <t>核兵器禁止条約の締結</t>
  </si>
  <si>
    <t>男性加重</t>
    <rPh sb="0" eb="2">
      <t>ダンセイ</t>
    </rPh>
    <rPh sb="2" eb="4">
      <t>カジュウ</t>
    </rPh>
    <phoneticPr fontId="1"/>
  </si>
  <si>
    <t>女性加重</t>
    <rPh sb="0" eb="2">
      <t>ジョセイ</t>
    </rPh>
    <rPh sb="2" eb="4">
      <t>カジュウ</t>
    </rPh>
    <phoneticPr fontId="1"/>
  </si>
  <si>
    <t>総数</t>
    <rPh sb="0" eb="2">
      <t>ソウスウ</t>
    </rPh>
    <phoneticPr fontId="1"/>
  </si>
  <si>
    <t>1基本調査</t>
    <rPh sb="1" eb="3">
      <t>キホン</t>
    </rPh>
    <rPh sb="3" eb="5">
      <t>チョウサ</t>
    </rPh>
    <phoneticPr fontId="1"/>
  </si>
  <si>
    <t>2.生活全般</t>
    <rPh sb="2" eb="4">
      <t>セイカツ</t>
    </rPh>
    <rPh sb="4" eb="6">
      <t>ゼンパン</t>
    </rPh>
    <phoneticPr fontId="1"/>
  </si>
  <si>
    <t>3.労働</t>
    <rPh sb="2" eb="4">
      <t>ロウドウ</t>
    </rPh>
    <phoneticPr fontId="1"/>
  </si>
  <si>
    <t>4.学校教育</t>
    <rPh sb="2" eb="4">
      <t>ガッコウ</t>
    </rPh>
    <rPh sb="4" eb="6">
      <t>キョウイク</t>
    </rPh>
    <phoneticPr fontId="1"/>
  </si>
  <si>
    <t>5.社会問題</t>
    <rPh sb="2" eb="4">
      <t>シャカイ</t>
    </rPh>
    <rPh sb="4" eb="6">
      <t>モンダイ</t>
    </rPh>
    <phoneticPr fontId="1"/>
  </si>
  <si>
    <t>有給休日数</t>
    <rPh sb="0" eb="2">
      <t>ユウキュウ</t>
    </rPh>
    <rPh sb="2" eb="3">
      <t>キュウ</t>
    </rPh>
    <rPh sb="3" eb="5">
      <t>ニッスウ</t>
    </rPh>
    <phoneticPr fontId="1"/>
  </si>
  <si>
    <t>有休日数</t>
    <rPh sb="0" eb="2">
      <t>ユウキュウ</t>
    </rPh>
    <rPh sb="2" eb="4">
      <t>ニッスウ</t>
    </rPh>
    <phoneticPr fontId="1"/>
  </si>
  <si>
    <t>有休　男</t>
    <rPh sb="0" eb="2">
      <t>ユウキュウ</t>
    </rPh>
    <rPh sb="3" eb="4">
      <t>オトコ</t>
    </rPh>
    <phoneticPr fontId="1"/>
  </si>
  <si>
    <t>有休　女</t>
    <rPh sb="0" eb="2">
      <t>ユウキュウ</t>
    </rPh>
    <rPh sb="3" eb="4">
      <t>オンナ</t>
    </rPh>
    <phoneticPr fontId="1"/>
  </si>
  <si>
    <t>20代゜</t>
    <rPh sb="2" eb="3">
      <t>ダイ</t>
    </rPh>
    <phoneticPr fontId="1"/>
  </si>
  <si>
    <t>有給休暇</t>
    <rPh sb="0" eb="2">
      <t>ユウキュウ</t>
    </rPh>
    <rPh sb="2" eb="4">
      <t>キュウカ</t>
    </rPh>
    <phoneticPr fontId="1"/>
  </si>
  <si>
    <t>校務分掌の種類や仕事量が多い</t>
    <rPh sb="5" eb="7">
      <t>シュルイ</t>
    </rPh>
    <phoneticPr fontId="1"/>
  </si>
  <si>
    <t>0日</t>
    <rPh sb="1" eb="2">
      <t>ニチ</t>
    </rPh>
    <phoneticPr fontId="1"/>
  </si>
  <si>
    <t>1～5日</t>
    <rPh sb="3" eb="4">
      <t>ニチ</t>
    </rPh>
    <phoneticPr fontId="1"/>
  </si>
  <si>
    <t>6～10日</t>
    <rPh sb="4" eb="5">
      <t>ニチ</t>
    </rPh>
    <phoneticPr fontId="1"/>
  </si>
  <si>
    <t>11～15日</t>
    <rPh sb="5" eb="6">
      <t>ニチ</t>
    </rPh>
    <phoneticPr fontId="1"/>
  </si>
  <si>
    <t>16～20日</t>
    <rPh sb="5" eb="6">
      <t>ニチ</t>
    </rPh>
    <phoneticPr fontId="1"/>
  </si>
  <si>
    <t>20日以上</t>
    <rPh sb="2" eb="3">
      <t>ニチ</t>
    </rPh>
    <rPh sb="3" eb="5">
      <t>イジョウ</t>
    </rPh>
    <phoneticPr fontId="1"/>
  </si>
  <si>
    <t>ほぼ全て</t>
    <rPh sb="2" eb="3">
      <t>ゼン</t>
    </rPh>
    <phoneticPr fontId="1"/>
  </si>
  <si>
    <t>6日以上</t>
    <rPh sb="1" eb="2">
      <t>ニチ</t>
    </rPh>
    <rPh sb="2" eb="4">
      <t>イジョウ</t>
    </rPh>
    <phoneticPr fontId="1"/>
  </si>
  <si>
    <t>しない</t>
    <phoneticPr fontId="1"/>
  </si>
  <si>
    <t>4時間以上</t>
    <rPh sb="1" eb="3">
      <t>ジカン</t>
    </rPh>
    <rPh sb="3" eb="5">
      <t>イジョウ</t>
    </rPh>
    <phoneticPr fontId="1"/>
  </si>
  <si>
    <t>大変</t>
    <rPh sb="0" eb="2">
      <t>タイヘン</t>
    </rPh>
    <phoneticPr fontId="1"/>
  </si>
  <si>
    <t>変化せず</t>
    <rPh sb="0" eb="2">
      <t>ヘンカ</t>
    </rPh>
    <phoneticPr fontId="1"/>
  </si>
  <si>
    <t>5時間未</t>
    <rPh sb="1" eb="3">
      <t>ジカン</t>
    </rPh>
    <rPh sb="3" eb="4">
      <t>ミ</t>
    </rPh>
    <phoneticPr fontId="1"/>
  </si>
  <si>
    <t>慢性疲労</t>
    <rPh sb="0" eb="2">
      <t>マンセイ</t>
    </rPh>
    <rPh sb="2" eb="4">
      <t>ヒロウ</t>
    </rPh>
    <phoneticPr fontId="1"/>
  </si>
  <si>
    <t>問題ない</t>
    <rPh sb="0" eb="2">
      <t>モンダイ</t>
    </rPh>
    <phoneticPr fontId="1"/>
  </si>
  <si>
    <t>少し</t>
    <rPh sb="0" eb="1">
      <t>スコ</t>
    </rPh>
    <phoneticPr fontId="1"/>
  </si>
  <si>
    <t>感じる</t>
    <rPh sb="0" eb="1">
      <t>カン</t>
    </rPh>
    <phoneticPr fontId="1"/>
  </si>
  <si>
    <t>少し感じる</t>
    <rPh sb="0" eb="1">
      <t>スコ</t>
    </rPh>
    <rPh sb="2" eb="3">
      <t>カン</t>
    </rPh>
    <phoneticPr fontId="1"/>
  </si>
  <si>
    <t>常勤講師職員</t>
    <rPh sb="0" eb="2">
      <t>ジョウキン</t>
    </rPh>
    <rPh sb="2" eb="4">
      <t>コウシ</t>
    </rPh>
    <rPh sb="4" eb="6">
      <t>ショクイン</t>
    </rPh>
    <phoneticPr fontId="1"/>
  </si>
  <si>
    <t>非常勤講師パート</t>
    <rPh sb="0" eb="3">
      <t>ヒジョウキン</t>
    </rPh>
    <rPh sb="3" eb="5">
      <t>コウシ</t>
    </rPh>
    <phoneticPr fontId="1"/>
  </si>
  <si>
    <t>派遣</t>
    <rPh sb="0" eb="2">
      <t>ハケン</t>
    </rPh>
    <phoneticPr fontId="1"/>
  </si>
  <si>
    <t>その他</t>
    <phoneticPr fontId="1"/>
  </si>
  <si>
    <t>有休条件1位</t>
    <rPh sb="0" eb="2">
      <t>ユウキュウ</t>
    </rPh>
    <rPh sb="2" eb="4">
      <t>ジョウケン</t>
    </rPh>
    <rPh sb="5" eb="6">
      <t>イ</t>
    </rPh>
    <phoneticPr fontId="1"/>
  </si>
  <si>
    <t>有休条件2位</t>
    <rPh sb="0" eb="2">
      <t>ユウキュウ</t>
    </rPh>
    <rPh sb="2" eb="4">
      <t>ジョウケン</t>
    </rPh>
    <rPh sb="5" eb="6">
      <t>イ</t>
    </rPh>
    <phoneticPr fontId="1"/>
  </si>
  <si>
    <t>有休条件3位</t>
    <rPh sb="0" eb="2">
      <t>ユウキュウ</t>
    </rPh>
    <rPh sb="2" eb="4">
      <t>ジョウケン</t>
    </rPh>
    <rPh sb="5" eb="6">
      <t>イ</t>
    </rPh>
    <phoneticPr fontId="1"/>
  </si>
  <si>
    <t>有休条件1男</t>
    <rPh sb="0" eb="2">
      <t>ユウキュウ</t>
    </rPh>
    <rPh sb="2" eb="4">
      <t>ジョウケン</t>
    </rPh>
    <rPh sb="5" eb="6">
      <t>オトコ</t>
    </rPh>
    <phoneticPr fontId="1"/>
  </si>
  <si>
    <t>有休条件1女</t>
    <rPh sb="0" eb="2">
      <t>ユウキュウ</t>
    </rPh>
    <rPh sb="2" eb="4">
      <t>ジョウケン</t>
    </rPh>
    <rPh sb="5" eb="6">
      <t>オンナ</t>
    </rPh>
    <phoneticPr fontId="1"/>
  </si>
  <si>
    <t>有休条件2男</t>
    <rPh sb="0" eb="2">
      <t>ユウキュウ</t>
    </rPh>
    <rPh sb="2" eb="4">
      <t>ジョウケン</t>
    </rPh>
    <rPh sb="5" eb="6">
      <t>オトコ</t>
    </rPh>
    <phoneticPr fontId="1"/>
  </si>
  <si>
    <t>有休条件3女</t>
    <rPh sb="0" eb="2">
      <t>ユウキュウ</t>
    </rPh>
    <rPh sb="2" eb="4">
      <t>ジョウケン</t>
    </rPh>
    <rPh sb="5" eb="6">
      <t>オンナ</t>
    </rPh>
    <phoneticPr fontId="1"/>
  </si>
  <si>
    <t>有休条件3男</t>
    <rPh sb="0" eb="2">
      <t>ユウキュウ</t>
    </rPh>
    <rPh sb="2" eb="4">
      <t>ジョウケン</t>
    </rPh>
    <rPh sb="5" eb="6">
      <t>オトコ</t>
    </rPh>
    <phoneticPr fontId="1"/>
  </si>
  <si>
    <t>有休条件2女</t>
    <rPh sb="0" eb="2">
      <t>ユウキュウ</t>
    </rPh>
    <rPh sb="2" eb="4">
      <t>ジョウケン</t>
    </rPh>
    <rPh sb="5" eb="6">
      <t>オンナ</t>
    </rPh>
    <phoneticPr fontId="1"/>
  </si>
  <si>
    <t>10代　1位</t>
    <rPh sb="2" eb="3">
      <t>ダイ</t>
    </rPh>
    <rPh sb="5" eb="6">
      <t>イ</t>
    </rPh>
    <phoneticPr fontId="1"/>
  </si>
  <si>
    <t>20代゜1位</t>
    <rPh sb="2" eb="3">
      <t>ダイ</t>
    </rPh>
    <rPh sb="5" eb="6">
      <t>イ</t>
    </rPh>
    <phoneticPr fontId="1"/>
  </si>
  <si>
    <t>30代　1位</t>
    <rPh sb="2" eb="3">
      <t>ダイ</t>
    </rPh>
    <rPh sb="5" eb="6">
      <t>イ</t>
    </rPh>
    <phoneticPr fontId="1"/>
  </si>
  <si>
    <t>40代　1位</t>
    <rPh sb="2" eb="3">
      <t>ダイ</t>
    </rPh>
    <rPh sb="5" eb="6">
      <t>イ</t>
    </rPh>
    <phoneticPr fontId="1"/>
  </si>
  <si>
    <t>50代　1位</t>
    <rPh sb="2" eb="3">
      <t>ダイ</t>
    </rPh>
    <rPh sb="5" eb="6">
      <t>イ</t>
    </rPh>
    <phoneticPr fontId="1"/>
  </si>
  <si>
    <t>60代　1位</t>
    <rPh sb="2" eb="3">
      <t>ダイ</t>
    </rPh>
    <rPh sb="5" eb="6">
      <t>イ</t>
    </rPh>
    <phoneticPr fontId="1"/>
  </si>
  <si>
    <t>男性　1位</t>
    <rPh sb="0" eb="2">
      <t>ダンセイ</t>
    </rPh>
    <rPh sb="4" eb="5">
      <t>イ</t>
    </rPh>
    <phoneticPr fontId="1"/>
  </si>
  <si>
    <t>女性　1位</t>
    <rPh sb="0" eb="2">
      <t>ジョセイ</t>
    </rPh>
    <rPh sb="4" eb="5">
      <t>イ</t>
    </rPh>
    <phoneticPr fontId="1"/>
  </si>
  <si>
    <t>加重点数</t>
    <rPh sb="0" eb="2">
      <t>カジュウ</t>
    </rPh>
    <rPh sb="2" eb="4">
      <t>テンスウ</t>
    </rPh>
    <phoneticPr fontId="1"/>
  </si>
  <si>
    <t>有休条件整備1位</t>
    <rPh sb="0" eb="2">
      <t>ユウキュウ</t>
    </rPh>
    <rPh sb="2" eb="4">
      <t>ジョウケン</t>
    </rPh>
    <rPh sb="4" eb="6">
      <t>セイビ</t>
    </rPh>
    <rPh sb="7" eb="8">
      <t>イ</t>
    </rPh>
    <phoneticPr fontId="1"/>
  </si>
  <si>
    <t>有休条件整備2位</t>
    <rPh sb="0" eb="2">
      <t>ユウキュウ</t>
    </rPh>
    <rPh sb="2" eb="4">
      <t>ジョウケン</t>
    </rPh>
    <rPh sb="4" eb="6">
      <t>セイビ</t>
    </rPh>
    <rPh sb="7" eb="8">
      <t>イ</t>
    </rPh>
    <phoneticPr fontId="1"/>
  </si>
  <si>
    <t>有休条件整備3位</t>
    <rPh sb="0" eb="2">
      <t>ユウキュウ</t>
    </rPh>
    <rPh sb="2" eb="4">
      <t>ジョウケン</t>
    </rPh>
    <rPh sb="4" eb="6">
      <t>セイビ</t>
    </rPh>
    <rPh sb="7" eb="8">
      <t>イ</t>
    </rPh>
    <phoneticPr fontId="1"/>
  </si>
  <si>
    <t>災害からの復興</t>
    <rPh sb="0" eb="2">
      <t>サイガイ</t>
    </rPh>
    <rPh sb="5" eb="7">
      <t>フッコウ</t>
    </rPh>
    <phoneticPr fontId="1"/>
  </si>
  <si>
    <t>その他</t>
    <rPh sb="2" eb="3">
      <t>タ</t>
    </rPh>
    <phoneticPr fontId="1"/>
  </si>
  <si>
    <t>IRとカジノ</t>
    <phoneticPr fontId="1"/>
  </si>
  <si>
    <t>朝鮮半島の非核化と統一</t>
    <rPh sb="0" eb="2">
      <t>チョウセン</t>
    </rPh>
    <rPh sb="2" eb="4">
      <t>ハントウ</t>
    </rPh>
    <rPh sb="5" eb="8">
      <t>ヒカクカ</t>
    </rPh>
    <rPh sb="9" eb="11">
      <t>トウイツ</t>
    </rPh>
    <phoneticPr fontId="1"/>
  </si>
  <si>
    <t>新学習指導要領と教育改革</t>
    <phoneticPr fontId="1"/>
  </si>
  <si>
    <t>世界での不寛容の拡大</t>
    <rPh sb="0" eb="2">
      <t>セカイ</t>
    </rPh>
    <rPh sb="4" eb="7">
      <t>フカンヨウ</t>
    </rPh>
    <rPh sb="8" eb="10">
      <t>カクダイ</t>
    </rPh>
    <phoneticPr fontId="1"/>
  </si>
  <si>
    <t>18歳成人制度</t>
    <rPh sb="2" eb="3">
      <t>サイ</t>
    </rPh>
    <rPh sb="3" eb="5">
      <t>セイジン</t>
    </rPh>
    <rPh sb="5" eb="7">
      <t>セイド</t>
    </rPh>
    <phoneticPr fontId="1"/>
  </si>
  <si>
    <t>地球温暖化防止等の境対問題</t>
    <rPh sb="7" eb="8">
      <t>ナド</t>
    </rPh>
    <rPh sb="11" eb="13">
      <t>モンダイ</t>
    </rPh>
    <phoneticPr fontId="1"/>
  </si>
  <si>
    <t>持ち時間</t>
    <rPh sb="0" eb="1">
      <t>モ</t>
    </rPh>
    <rPh sb="2" eb="4">
      <t>ジカン</t>
    </rPh>
    <phoneticPr fontId="1"/>
  </si>
  <si>
    <t>半休時休</t>
    <rPh sb="0" eb="2">
      <t>ハンキュウ</t>
    </rPh>
    <rPh sb="1" eb="2">
      <t>キュウ</t>
    </rPh>
    <rPh sb="2" eb="3">
      <t>トキ</t>
    </rPh>
    <rPh sb="3" eb="4">
      <t>キュウ</t>
    </rPh>
    <phoneticPr fontId="1"/>
  </si>
  <si>
    <t>生徒保護者</t>
    <rPh sb="0" eb="2">
      <t>セイト</t>
    </rPh>
    <rPh sb="2" eb="5">
      <t>ホゴシャ</t>
    </rPh>
    <phoneticPr fontId="1"/>
  </si>
  <si>
    <t>申請手続き</t>
    <rPh sb="0" eb="2">
      <t>シンセイ</t>
    </rPh>
    <rPh sb="2" eb="4">
      <t>テツヅ</t>
    </rPh>
    <phoneticPr fontId="1"/>
  </si>
  <si>
    <t>分掌負担</t>
    <rPh sb="0" eb="2">
      <t>ブンショウ</t>
    </rPh>
    <rPh sb="2" eb="4">
      <t>フタン</t>
    </rPh>
    <phoneticPr fontId="1"/>
  </si>
  <si>
    <t>部活指導</t>
    <rPh sb="0" eb="2">
      <t>ブカツ</t>
    </rPh>
    <rPh sb="2" eb="4">
      <t>シドウ</t>
    </rPh>
    <phoneticPr fontId="1"/>
  </si>
  <si>
    <t>子ども状況</t>
    <rPh sb="0" eb="1">
      <t>コ</t>
    </rPh>
    <rPh sb="3" eb="5">
      <t>ジョウキョウ</t>
    </rPh>
    <phoneticPr fontId="1"/>
  </si>
  <si>
    <t>柔軟計画</t>
    <rPh sb="0" eb="2">
      <t>ジュウナン</t>
    </rPh>
    <rPh sb="2" eb="4">
      <t>ケイカク</t>
    </rPh>
    <phoneticPr fontId="1"/>
  </si>
  <si>
    <t>特にない</t>
    <rPh sb="0" eb="1">
      <t>トク</t>
    </rPh>
    <phoneticPr fontId="1"/>
  </si>
  <si>
    <t>学校姿勢</t>
    <rPh sb="0" eb="2">
      <t>ガッコウ</t>
    </rPh>
    <rPh sb="2" eb="4">
      <t>シセイ</t>
    </rPh>
    <phoneticPr fontId="1"/>
  </si>
  <si>
    <t>職場理解</t>
    <rPh sb="0" eb="2">
      <t>ショクバ</t>
    </rPh>
    <rPh sb="2" eb="4">
      <t>リカイ</t>
    </rPh>
    <phoneticPr fontId="1"/>
  </si>
  <si>
    <t>専任増員</t>
    <rPh sb="0" eb="2">
      <t>センニン</t>
    </rPh>
    <rPh sb="2" eb="4">
      <t>ゾウイン</t>
    </rPh>
    <phoneticPr fontId="1"/>
  </si>
  <si>
    <t>.</t>
    <phoneticPr fontId="1"/>
  </si>
  <si>
    <t>入力方法</t>
    <rPh sb="0" eb="4">
      <t>ニュウリョクホウホウ</t>
    </rPh>
    <phoneticPr fontId="1"/>
  </si>
  <si>
    <t>学校管理職の姿勢</t>
    <rPh sb="0" eb="2">
      <t>ガッコウ</t>
    </rPh>
    <rPh sb="2" eb="5">
      <t>カンリショク</t>
    </rPh>
    <rPh sb="6" eb="8">
      <t>シセイ</t>
    </rPh>
    <phoneticPr fontId="1"/>
  </si>
  <si>
    <t>同僚職場の理解</t>
    <rPh sb="0" eb="2">
      <t>ドウリョウ</t>
    </rPh>
    <rPh sb="2" eb="4">
      <t>ショクバ</t>
    </rPh>
    <rPh sb="5" eb="7">
      <t>リカイ</t>
    </rPh>
    <phoneticPr fontId="1"/>
  </si>
  <si>
    <t>専任増</t>
    <rPh sb="0" eb="2">
      <t>センニン</t>
    </rPh>
    <rPh sb="2" eb="3">
      <t>ゾウ</t>
    </rPh>
    <phoneticPr fontId="1"/>
  </si>
  <si>
    <t>持ち時間減</t>
    <rPh sb="0" eb="1">
      <t>モ</t>
    </rPh>
    <rPh sb="2" eb="4">
      <t>ジカン</t>
    </rPh>
    <rPh sb="4" eb="5">
      <t>ゲン</t>
    </rPh>
    <phoneticPr fontId="1"/>
  </si>
  <si>
    <t>半日年休時間休</t>
    <rPh sb="0" eb="2">
      <t>ハンニチ</t>
    </rPh>
    <rPh sb="2" eb="4">
      <t>ネンキュウ</t>
    </rPh>
    <rPh sb="4" eb="6">
      <t>ジカン</t>
    </rPh>
    <rPh sb="6" eb="7">
      <t>キュウ</t>
    </rPh>
    <phoneticPr fontId="1"/>
  </si>
  <si>
    <t>生徒保護者理解</t>
    <rPh sb="0" eb="2">
      <t>セイト</t>
    </rPh>
    <rPh sb="2" eb="7">
      <t>ホゴシャリカイ</t>
    </rPh>
    <phoneticPr fontId="1"/>
  </si>
  <si>
    <t>手続き改善</t>
    <rPh sb="0" eb="2">
      <t>テツヅ</t>
    </rPh>
    <rPh sb="3" eb="5">
      <t>カイゼン</t>
    </rPh>
    <phoneticPr fontId="1"/>
  </si>
  <si>
    <t>分掌負担</t>
    <rPh sb="0" eb="2">
      <t>ブンショウ</t>
    </rPh>
    <rPh sb="2" eb="4">
      <t>フタン</t>
    </rPh>
    <phoneticPr fontId="1"/>
  </si>
  <si>
    <t>部活指導</t>
    <rPh sb="0" eb="4">
      <t>ブカツシドウ</t>
    </rPh>
    <phoneticPr fontId="1"/>
  </si>
  <si>
    <t>子ども状況</t>
    <rPh sb="0" eb="1">
      <t>コ</t>
    </rPh>
    <rPh sb="3" eb="5">
      <t>ジョウキョウ</t>
    </rPh>
    <phoneticPr fontId="1"/>
  </si>
  <si>
    <t>柔軟な計画</t>
    <rPh sb="0" eb="2">
      <t>ジュウナン</t>
    </rPh>
    <rPh sb="3" eb="5">
      <t>ケイカク</t>
    </rPh>
    <phoneticPr fontId="1"/>
  </si>
  <si>
    <t>取りにくいことなし</t>
    <rPh sb="0" eb="1">
      <t>ト</t>
    </rPh>
    <phoneticPr fontId="1"/>
  </si>
  <si>
    <t>その他</t>
    <rPh sb="2" eb="3">
      <t>タ</t>
    </rPh>
    <phoneticPr fontId="1"/>
  </si>
  <si>
    <t>軍事費拡張</t>
    <rPh sb="0" eb="5">
      <t>グンジヒカクチョウ</t>
    </rPh>
    <phoneticPr fontId="1"/>
  </si>
  <si>
    <t>ジェンダー平等</t>
    <rPh sb="5" eb="7">
      <t>ビョウドウ</t>
    </rPh>
    <phoneticPr fontId="1"/>
  </si>
  <si>
    <t>ハラスメント</t>
    <phoneticPr fontId="1"/>
  </si>
  <si>
    <t>ハラスメント</t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</si>
  <si>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</si>
  <si>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</si>
  <si>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ハラスメント　男</t>
    <rPh sb="7" eb="8">
      <t>オトコ</t>
    </rPh>
    <phoneticPr fontId="1"/>
  </si>
  <si>
    <t>ハラスメント　女</t>
    <rPh sb="7" eb="8">
      <t>オンナ</t>
    </rPh>
    <phoneticPr fontId="1"/>
  </si>
  <si>
    <t>特にない</t>
    <rPh sb="0" eb="1">
      <t>トク</t>
    </rPh>
    <phoneticPr fontId="1"/>
  </si>
  <si>
    <t>奨学金の返済</t>
    <rPh sb="0" eb="3">
      <t>ショウガクキン</t>
    </rPh>
    <rPh sb="4" eb="6">
      <t>ヘンサイ</t>
    </rPh>
    <phoneticPr fontId="1"/>
  </si>
  <si>
    <t>自分が受けている</t>
    <rPh sb="0" eb="2">
      <t>ジブン</t>
    </rPh>
    <rPh sb="3" eb="4">
      <t>ウ</t>
    </rPh>
    <phoneticPr fontId="1"/>
  </si>
  <si>
    <t>日常的にある</t>
    <rPh sb="0" eb="3">
      <t>ニチジョウテキ</t>
    </rPh>
    <phoneticPr fontId="1"/>
  </si>
  <si>
    <t>時々ある</t>
    <rPh sb="0" eb="2">
      <t>トキドキ</t>
    </rPh>
    <phoneticPr fontId="1"/>
  </si>
  <si>
    <t>過去にはあった</t>
    <rPh sb="0" eb="2">
      <t>カコ</t>
    </rPh>
    <phoneticPr fontId="1"/>
  </si>
  <si>
    <t>全くない</t>
    <rPh sb="0" eb="1">
      <t>マッタ</t>
    </rPh>
    <phoneticPr fontId="1"/>
  </si>
  <si>
    <t>その他</t>
    <phoneticPr fontId="1"/>
  </si>
  <si>
    <t>カリキュラム変更観点別評価など新しい課題の負担</t>
    <rPh sb="8" eb="11">
      <t>カンテンベツ</t>
    </rPh>
    <rPh sb="11" eb="13">
      <t>ヒョウカ</t>
    </rPh>
    <rPh sb="15" eb="16">
      <t>アタラ</t>
    </rPh>
    <phoneticPr fontId="1"/>
  </si>
  <si>
    <t>ICTの導入などへの対応のため</t>
    <rPh sb="4" eb="6">
      <t>ドウニュウ</t>
    </rPh>
    <rPh sb="10" eb="12">
      <t>タイオウ</t>
    </rPh>
    <phoneticPr fontId="1"/>
  </si>
  <si>
    <t>ウクライナ戦争とロシア</t>
    <rPh sb="5" eb="7">
      <t>センソウ</t>
    </rPh>
    <phoneticPr fontId="1"/>
  </si>
  <si>
    <t>20代</t>
    <rPh sb="2" eb="3">
      <t>ダイ</t>
    </rPh>
    <phoneticPr fontId="1"/>
  </si>
  <si>
    <t>３０代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</si>
  <si>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</si>
  <si>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</si>
  <si>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</si>
  <si>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教育1位20代</t>
    <rPh sb="0" eb="2">
      <t>キョウイク</t>
    </rPh>
    <rPh sb="3" eb="4">
      <t>イ</t>
    </rPh>
    <rPh sb="6" eb="7">
      <t>ダイ</t>
    </rPh>
    <phoneticPr fontId="1"/>
  </si>
  <si>
    <t>教育1位30代</t>
    <rPh sb="0" eb="2">
      <t>キョウイク</t>
    </rPh>
    <rPh sb="3" eb="4">
      <t>イ</t>
    </rPh>
    <rPh sb="6" eb="7">
      <t>ダイ</t>
    </rPh>
    <phoneticPr fontId="1"/>
  </si>
  <si>
    <t>教育1位40代</t>
    <rPh sb="0" eb="2">
      <t>キョウイク</t>
    </rPh>
    <rPh sb="3" eb="4">
      <t>イ</t>
    </rPh>
    <rPh sb="6" eb="7">
      <t>ダイ</t>
    </rPh>
    <phoneticPr fontId="1"/>
  </si>
  <si>
    <t>教育1位50代</t>
    <rPh sb="0" eb="2">
      <t>キョウイク</t>
    </rPh>
    <rPh sb="3" eb="4">
      <t>イ</t>
    </rPh>
    <rPh sb="6" eb="7">
      <t>ダイ</t>
    </rPh>
    <phoneticPr fontId="1"/>
  </si>
  <si>
    <t>教育1位60代</t>
    <rPh sb="0" eb="2">
      <t>キョウイク</t>
    </rPh>
    <rPh sb="3" eb="4">
      <t>イ</t>
    </rPh>
    <rPh sb="6" eb="7">
      <t>ダイ</t>
    </rPh>
    <phoneticPr fontId="1"/>
  </si>
  <si>
    <t>教育加重20代</t>
    <rPh sb="0" eb="4">
      <t>キョウイクカジュウ</t>
    </rPh>
    <rPh sb="6" eb="7">
      <t>ダイ</t>
    </rPh>
    <phoneticPr fontId="1"/>
  </si>
  <si>
    <t>教育加重30代</t>
    <rPh sb="0" eb="4">
      <t>キョウイクカジュウ</t>
    </rPh>
    <rPh sb="6" eb="7">
      <t>ダイ</t>
    </rPh>
    <phoneticPr fontId="1"/>
  </si>
  <si>
    <t>教育加重40代</t>
    <rPh sb="0" eb="4">
      <t>キョウイクカジュウ</t>
    </rPh>
    <rPh sb="6" eb="7">
      <t>ダイ</t>
    </rPh>
    <phoneticPr fontId="1"/>
  </si>
  <si>
    <t>教育加重50代</t>
    <rPh sb="0" eb="4">
      <t>キョウイクカジュウ</t>
    </rPh>
    <rPh sb="6" eb="7">
      <t>ダイ</t>
    </rPh>
    <phoneticPr fontId="1"/>
  </si>
  <si>
    <t>教育加重60代</t>
    <rPh sb="0" eb="4">
      <t>キョウイクカジュウ</t>
    </rPh>
    <rPh sb="6" eb="7">
      <t>ダイ</t>
    </rPh>
    <phoneticPr fontId="1"/>
  </si>
  <si>
    <t>民主化1位２０代</t>
    <rPh sb="0" eb="3">
      <t>ミンシュカ</t>
    </rPh>
    <rPh sb="4" eb="5">
      <t>イ</t>
    </rPh>
    <rPh sb="7" eb="8">
      <t>ダイ</t>
    </rPh>
    <phoneticPr fontId="1"/>
  </si>
  <si>
    <t>民主化1位3０代</t>
    <rPh sb="0" eb="3">
      <t>ミンシュカ</t>
    </rPh>
    <rPh sb="4" eb="5">
      <t>イ</t>
    </rPh>
    <rPh sb="7" eb="8">
      <t>ダイ</t>
    </rPh>
    <phoneticPr fontId="1"/>
  </si>
  <si>
    <t>民主化1位40代</t>
    <rPh sb="0" eb="3">
      <t>ミンシュカ</t>
    </rPh>
    <rPh sb="4" eb="5">
      <t>イ</t>
    </rPh>
    <rPh sb="7" eb="8">
      <t>ダイ</t>
    </rPh>
    <phoneticPr fontId="1"/>
  </si>
  <si>
    <t>民主化1位50代</t>
    <rPh sb="0" eb="3">
      <t>ミンシュカ</t>
    </rPh>
    <rPh sb="4" eb="5">
      <t>イ</t>
    </rPh>
    <rPh sb="7" eb="8">
      <t>ダイ</t>
    </rPh>
    <phoneticPr fontId="1"/>
  </si>
  <si>
    <t>民主化1位60代</t>
    <rPh sb="0" eb="3">
      <t>ミンシュカ</t>
    </rPh>
    <rPh sb="4" eb="5">
      <t>イ</t>
    </rPh>
    <rPh sb="7" eb="8">
      <t>ダイ</t>
    </rPh>
    <phoneticPr fontId="1"/>
  </si>
  <si>
    <t>民主化加重20代</t>
    <rPh sb="0" eb="3">
      <t>ミンシュカ</t>
    </rPh>
    <rPh sb="3" eb="5">
      <t>カジュウ</t>
    </rPh>
    <rPh sb="7" eb="8">
      <t>ダイ</t>
    </rPh>
    <phoneticPr fontId="1"/>
  </si>
  <si>
    <t>民主化加重30代</t>
    <rPh sb="0" eb="3">
      <t>ミンシュカ</t>
    </rPh>
    <rPh sb="3" eb="5">
      <t>カジュウ</t>
    </rPh>
    <rPh sb="7" eb="8">
      <t>ダイ</t>
    </rPh>
    <phoneticPr fontId="1"/>
  </si>
  <si>
    <t>民主化加重40代</t>
    <rPh sb="0" eb="3">
      <t>ミンシュカ</t>
    </rPh>
    <rPh sb="3" eb="5">
      <t>カジュウ</t>
    </rPh>
    <rPh sb="7" eb="8">
      <t>ダイ</t>
    </rPh>
    <phoneticPr fontId="1"/>
  </si>
  <si>
    <t>民主化加重50代</t>
    <rPh sb="0" eb="3">
      <t>ミンシュカ</t>
    </rPh>
    <rPh sb="3" eb="5">
      <t>カジュウ</t>
    </rPh>
    <rPh sb="7" eb="8">
      <t>ダイ</t>
    </rPh>
    <phoneticPr fontId="1"/>
  </si>
  <si>
    <t>民主化加重60代</t>
    <rPh sb="0" eb="3">
      <t>ミンシュカ</t>
    </rPh>
    <rPh sb="3" eb="5">
      <t>カジュウ</t>
    </rPh>
    <rPh sb="7" eb="8">
      <t>ダイ</t>
    </rPh>
    <phoneticPr fontId="1"/>
  </si>
  <si>
    <t>1位20代</t>
    <rPh sb="1" eb="2">
      <t>イ</t>
    </rPh>
    <rPh sb="4" eb="5">
      <t>ダイ</t>
    </rPh>
    <phoneticPr fontId="1"/>
  </si>
  <si>
    <t>1位30代</t>
    <rPh sb="1" eb="2">
      <t>イ</t>
    </rPh>
    <rPh sb="4" eb="5">
      <t>ダイ</t>
    </rPh>
    <phoneticPr fontId="1"/>
  </si>
  <si>
    <t>1位40代</t>
    <rPh sb="1" eb="2">
      <t>イ</t>
    </rPh>
    <rPh sb="4" eb="5">
      <t>ダイ</t>
    </rPh>
    <phoneticPr fontId="1"/>
  </si>
  <si>
    <t>1位50代</t>
    <rPh sb="1" eb="2">
      <t>イ</t>
    </rPh>
    <rPh sb="4" eb="5">
      <t>ダイ</t>
    </rPh>
    <phoneticPr fontId="1"/>
  </si>
  <si>
    <t>1位60代</t>
    <rPh sb="1" eb="2">
      <t>イ</t>
    </rPh>
    <rPh sb="4" eb="5">
      <t>ダイ</t>
    </rPh>
    <phoneticPr fontId="1"/>
  </si>
  <si>
    <t>社会加重20代</t>
    <rPh sb="0" eb="2">
      <t>シャカイ</t>
    </rPh>
    <rPh sb="2" eb="4">
      <t>カジュウ</t>
    </rPh>
    <rPh sb="6" eb="7">
      <t>ダイ</t>
    </rPh>
    <phoneticPr fontId="1"/>
  </si>
  <si>
    <t>社会加重30代</t>
    <rPh sb="0" eb="2">
      <t>シャカイ</t>
    </rPh>
    <rPh sb="2" eb="4">
      <t>カジュウ</t>
    </rPh>
    <rPh sb="6" eb="7">
      <t>ダイ</t>
    </rPh>
    <phoneticPr fontId="1"/>
  </si>
  <si>
    <t>社会加重40代</t>
    <rPh sb="0" eb="2">
      <t>シャカイ</t>
    </rPh>
    <rPh sb="2" eb="4">
      <t>カジュウ</t>
    </rPh>
    <rPh sb="6" eb="7">
      <t>ダイ</t>
    </rPh>
    <phoneticPr fontId="1"/>
  </si>
  <si>
    <t>社会加重50代</t>
    <rPh sb="0" eb="2">
      <t>シャカイ</t>
    </rPh>
    <rPh sb="2" eb="4">
      <t>カジュウ</t>
    </rPh>
    <rPh sb="6" eb="7">
      <t>ダイ</t>
    </rPh>
    <phoneticPr fontId="1"/>
  </si>
  <si>
    <t>社会加重60代</t>
    <rPh sb="0" eb="2">
      <t>シャカイ</t>
    </rPh>
    <rPh sb="2" eb="4">
      <t>カジュウ</t>
    </rPh>
    <rPh sb="6" eb="7">
      <t>ダイ</t>
    </rPh>
    <phoneticPr fontId="1"/>
  </si>
  <si>
    <t>専任教職員</t>
    <rPh sb="0" eb="2">
      <t>センニン</t>
    </rPh>
    <rPh sb="2" eb="5">
      <t>キョウショクイン</t>
    </rPh>
    <phoneticPr fontId="1"/>
  </si>
  <si>
    <t>60代以上</t>
    <rPh sb="2" eb="3">
      <t>ダイ</t>
    </rPh>
    <rPh sb="3" eb="5">
      <t>イジョウ</t>
    </rPh>
    <phoneticPr fontId="1"/>
  </si>
  <si>
    <t>性別未記入の方が含まれます。</t>
    <rPh sb="0" eb="2">
      <t>セイベツ</t>
    </rPh>
    <rPh sb="2" eb="5">
      <t>ミキニュウ</t>
    </rPh>
    <rPh sb="6" eb="7">
      <t>カタ</t>
    </rPh>
    <rPh sb="8" eb="9">
      <t>フク</t>
    </rPh>
    <phoneticPr fontId="1"/>
  </si>
  <si>
    <t>国際経済問題</t>
    <rPh sb="0" eb="4">
      <t>コクサイケイザイ</t>
    </rPh>
    <rPh sb="4" eb="6">
      <t>モンダイ</t>
    </rPh>
    <phoneticPr fontId="1"/>
  </si>
  <si>
    <t>性暴力性加害問題</t>
    <rPh sb="0" eb="3">
      <t>セイボウリョク</t>
    </rPh>
    <rPh sb="3" eb="6">
      <t>セイカガイ</t>
    </rPh>
    <rPh sb="6" eb="8">
      <t>モンダイ</t>
    </rPh>
    <phoneticPr fontId="1"/>
  </si>
  <si>
    <t>中東パレスチナ紛争と国際政治問題</t>
    <rPh sb="0" eb="2">
      <t>チュウトウ</t>
    </rPh>
    <rPh sb="7" eb="9">
      <t>フンソウ</t>
    </rPh>
    <rPh sb="10" eb="12">
      <t>コクサイ</t>
    </rPh>
    <rPh sb="12" eb="14">
      <t>セイジ</t>
    </rPh>
    <rPh sb="14" eb="16">
      <t>モンダイ</t>
    </rPh>
    <phoneticPr fontId="1"/>
  </si>
  <si>
    <t>非正規雇用・失業率問題</t>
    <phoneticPr fontId="1"/>
  </si>
  <si>
    <t>2024春闘アンケート 集計用紙</t>
    <rPh sb="4" eb="6">
      <t>シュントウ</t>
    </rPh>
    <rPh sb="12" eb="14">
      <t>シュウケイ</t>
    </rPh>
    <rPh sb="14" eb="16">
      <t>ヨウシ</t>
    </rPh>
    <phoneticPr fontId="1"/>
  </si>
  <si>
    <t>20代  1位</t>
    <rPh sb="2" eb="3">
      <t>ダイ</t>
    </rPh>
    <rPh sb="6" eb="7">
      <t>イ</t>
    </rPh>
    <phoneticPr fontId="1"/>
  </si>
  <si>
    <t>私学の魅力</t>
    <rPh sb="0" eb="2">
      <t>シガク</t>
    </rPh>
    <rPh sb="3" eb="5">
      <t>ミリョク</t>
    </rPh>
    <phoneticPr fontId="1"/>
  </si>
  <si>
    <t>私学魅力　男</t>
    <rPh sb="0" eb="4">
      <t>シガクミリョク</t>
    </rPh>
    <rPh sb="5" eb="6">
      <t>オトコ</t>
    </rPh>
    <phoneticPr fontId="1"/>
  </si>
  <si>
    <t>私学魅力　女</t>
    <rPh sb="0" eb="4">
      <t>シガクミリョク</t>
    </rPh>
    <rPh sb="5" eb="6">
      <t>オンナ</t>
    </rPh>
    <phoneticPr fontId="1"/>
  </si>
  <si>
    <t>私学の魅力</t>
    <rPh sb="0" eb="2">
      <t>シガク</t>
    </rPh>
    <rPh sb="3" eb="5">
      <t>ミリョク</t>
    </rPh>
    <phoneticPr fontId="1"/>
  </si>
  <si>
    <t>春闘アンケート  集計</t>
    <rPh sb="0" eb="2">
      <t>シュントウ</t>
    </rPh>
    <rPh sb="9" eb="11">
      <t>シュウケイ</t>
    </rPh>
    <phoneticPr fontId="1"/>
  </si>
  <si>
    <t>総数</t>
    <rPh sb="0" eb="2">
      <t>ソウスウ</t>
    </rPh>
    <phoneticPr fontId="1"/>
  </si>
  <si>
    <t>賃金</t>
    <rPh sb="0" eb="2">
      <t>チンギン</t>
    </rPh>
    <phoneticPr fontId="1"/>
  </si>
  <si>
    <t>働きやすさ</t>
    <rPh sb="0" eb="1">
      <t>ハタラ</t>
    </rPh>
    <phoneticPr fontId="1"/>
  </si>
  <si>
    <t>自由な教育実践</t>
    <rPh sb="0" eb="2">
      <t>ジユウ</t>
    </rPh>
    <rPh sb="3" eb="7">
      <t>キョウイクジッセン</t>
    </rPh>
    <phoneticPr fontId="1"/>
  </si>
  <si>
    <t>学園づくり</t>
    <rPh sb="0" eb="2">
      <t>ガクエン</t>
    </rPh>
    <phoneticPr fontId="1"/>
  </si>
  <si>
    <t>同じ学園で働ける</t>
    <rPh sb="0" eb="1">
      <t>オナ</t>
    </rPh>
    <rPh sb="2" eb="4">
      <t>ガクエン</t>
    </rPh>
    <rPh sb="5" eb="6">
      <t>ハタラ</t>
    </rPh>
    <phoneticPr fontId="1"/>
  </si>
  <si>
    <t>生徒・卒業生との関係</t>
    <rPh sb="0" eb="2">
      <t>セイト</t>
    </rPh>
    <rPh sb="3" eb="6">
      <t>ソツギョウセイ</t>
    </rPh>
    <rPh sb="8" eb="10">
      <t>カンケイ</t>
    </rPh>
    <phoneticPr fontId="1"/>
  </si>
  <si>
    <t>同僚との関係</t>
    <rPh sb="0" eb="2">
      <t>ドウリョウ</t>
    </rPh>
    <rPh sb="4" eb="6">
      <t>カンケイ</t>
    </rPh>
    <phoneticPr fontId="1"/>
  </si>
  <si>
    <t>父母との共同</t>
    <rPh sb="0" eb="2">
      <t>フボ</t>
    </rPh>
    <rPh sb="4" eb="6">
      <t>キョウドウ</t>
    </rPh>
    <phoneticPr fontId="1"/>
  </si>
  <si>
    <t>充実した施設</t>
    <rPh sb="0" eb="2">
      <t>ジュウジツ</t>
    </rPh>
    <rPh sb="4" eb="6">
      <t>シセツ</t>
    </rPh>
    <phoneticPr fontId="1"/>
  </si>
  <si>
    <t>部活動</t>
    <rPh sb="0" eb="3">
      <t>ブカツドウ</t>
    </rPh>
    <phoneticPr fontId="1"/>
  </si>
  <si>
    <t>進学・就職など豊かな進路指導</t>
    <rPh sb="0" eb="2">
      <t>シンガク</t>
    </rPh>
    <rPh sb="3" eb="5">
      <t>シュウショク</t>
    </rPh>
    <rPh sb="7" eb="8">
      <t>ユタ</t>
    </rPh>
    <rPh sb="10" eb="14">
      <t>シンロシドウ</t>
    </rPh>
    <phoneticPr fontId="1"/>
  </si>
  <si>
    <t>地域とのつながり</t>
    <rPh sb="0" eb="2">
      <t>チイキ</t>
    </rPh>
    <phoneticPr fontId="1"/>
  </si>
  <si>
    <t>校種をこえて子どもを見られる</t>
    <rPh sb="1" eb="2">
      <t>シュ</t>
    </rPh>
    <rPh sb="6" eb="7">
      <t>コ</t>
    </rPh>
    <rPh sb="10" eb="11">
      <t>ミ</t>
    </rPh>
    <phoneticPr fontId="1"/>
  </si>
  <si>
    <t>活発な組合活動</t>
    <rPh sb="0" eb="2">
      <t>カッパツ</t>
    </rPh>
    <rPh sb="3" eb="7">
      <t>クミアイカツドウ</t>
    </rPh>
    <phoneticPr fontId="1"/>
  </si>
  <si>
    <t>特に魅力はない</t>
    <rPh sb="0" eb="1">
      <t>トク</t>
    </rPh>
    <rPh sb="2" eb="4">
      <t>ミリョク</t>
    </rPh>
    <phoneticPr fontId="1"/>
  </si>
  <si>
    <t>物価高</t>
    <rPh sb="0" eb="3">
      <t>ブッカダカ</t>
    </rPh>
    <phoneticPr fontId="1"/>
  </si>
  <si>
    <t>課税最低限等の税制改革</t>
    <rPh sb="0" eb="6">
      <t>カゼイサイテイゲンナド</t>
    </rPh>
    <rPh sb="7" eb="11">
      <t>ゼイセイカイカク</t>
    </rPh>
    <phoneticPr fontId="1"/>
  </si>
  <si>
    <t>化政最低限等の税制改革</t>
    <rPh sb="0" eb="6">
      <t>カセイサイテイゲンナド</t>
    </rPh>
    <rPh sb="7" eb="11">
      <t>ゼイセイカイカク</t>
    </rPh>
    <phoneticPr fontId="1"/>
  </si>
  <si>
    <t>消費税率</t>
    <rPh sb="3" eb="4">
      <t>リツ</t>
    </rPh>
    <phoneticPr fontId="1"/>
  </si>
  <si>
    <t>消費税率</t>
    <rPh sb="0" eb="4">
      <t>ショウヒゼイリツ</t>
    </rPh>
    <phoneticPr fontId="1"/>
  </si>
  <si>
    <t>発達の問題かかえる子どもの増加</t>
    <rPh sb="0" eb="2">
      <t>ハッタツ</t>
    </rPh>
    <rPh sb="3" eb="5">
      <t>モンダイ</t>
    </rPh>
    <rPh sb="9" eb="10">
      <t>コ</t>
    </rPh>
    <rPh sb="13" eb="15">
      <t>ゾウカ</t>
    </rPh>
    <phoneticPr fontId="1"/>
  </si>
  <si>
    <t>2025.3/7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</si>
</sst>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.5"/>
      <color theme="1"/>
      <name val="ＭＳ 明朝"/>
      <family val="1"/>
      <charset val="128"/>
    </font>
    <font>
      <sz val="11.5"/>
      <color theme="1"/>
      <name val="ＭＳ Ｐゴシック"/>
      <family val="3"/>
      <charset val="128"/>
      <scheme val="minor"/>
    </font>
    <font>
      <sz val="11.5"/>
      <color theme="1"/>
      <name val="Century"/>
      <family val="1"/>
    </font>
    <font>
      <sz val="11.5"/>
      <color rgb="FF00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.5"/>
      <color theme="1"/>
      <name val="ＭＳ Ｐ明朝"/>
      <family val="1"/>
      <charset val="128"/>
    </font>
    <font>
      <sz val="10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Arial"/>
      <family val="2"/>
    </font>
    <font>
      <sz val="10"/>
      <color rgb="FF434343"/>
      <name val="Robot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FFFFFF"/>
      </right>
      <top style="medium">
        <color rgb="FF442F65"/>
      </top>
      <bottom style="medium">
        <color rgb="FFF8F9FA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442F65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62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Protection="1">
      <alignment vertical="center"/>
      <protection locked="0"/>
    </xf>
    <xf numFmtId="0" fontId="0" fillId="2" borderId="5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6" fontId="0" fillId="0" borderId="0" xfId="0" applyNumberFormat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23" xfId="0" applyBorder="1">
      <alignment vertical="center"/>
    </xf>
    <xf numFmtId="176" fontId="0" fillId="0" borderId="24" xfId="0" applyNumberFormat="1" applyBorder="1">
      <alignment vertical="center"/>
    </xf>
    <xf numFmtId="0" fontId="0" fillId="0" borderId="24" xfId="0" applyBorder="1">
      <alignment vertical="center"/>
    </xf>
    <xf numFmtId="176" fontId="0" fillId="0" borderId="25" xfId="0" applyNumberFormat="1" applyBorder="1">
      <alignment vertical="center"/>
    </xf>
    <xf numFmtId="0" fontId="0" fillId="0" borderId="23" xfId="0" applyBorder="1" applyAlignment="1">
      <alignment horizontal="right" vertical="center"/>
    </xf>
    <xf numFmtId="0" fontId="0" fillId="0" borderId="5" xfId="0" quotePrefix="1" applyBorder="1">
      <alignment vertical="center"/>
    </xf>
    <xf numFmtId="0" fontId="9" fillId="0" borderId="2" xfId="0" applyFont="1" applyBorder="1" applyAlignment="1">
      <alignment vertical="center" wrapText="1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176" fontId="0" fillId="2" borderId="0" xfId="0" applyNumberFormat="1" applyFill="1">
      <alignment vertical="center"/>
    </xf>
    <xf numFmtId="0" fontId="0" fillId="2" borderId="10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0" fillId="0" borderId="26" xfId="0" applyFont="1" applyBorder="1" applyAlignment="1">
      <alignment wrapText="1"/>
    </xf>
    <xf numFmtId="0" fontId="10" fillId="0" borderId="26" xfId="0" applyFont="1" applyBorder="1" applyAlignment="1">
      <alignment horizontal="right" wrapText="1"/>
    </xf>
    <xf numFmtId="0" fontId="11" fillId="0" borderId="2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2" borderId="30" xfId="0" applyFill="1" applyBorder="1">
      <alignment vertical="center"/>
    </xf>
    <xf numFmtId="176" fontId="0" fillId="2" borderId="30" xfId="0" applyNumberFormat="1" applyFill="1" applyBorder="1">
      <alignment vertical="center"/>
    </xf>
    <xf numFmtId="176" fontId="0" fillId="3" borderId="30" xfId="0" applyNumberFormat="1" applyFill="1" applyBorder="1">
      <alignment vertical="center"/>
    </xf>
    <xf numFmtId="176" fontId="0" fillId="3" borderId="0" xfId="0" applyNumberFormat="1" applyFill="1">
      <alignment vertical="center"/>
    </xf>
    <xf numFmtId="0" fontId="0" fillId="2" borderId="31" xfId="0" applyFill="1" applyBorder="1">
      <alignment vertical="center"/>
    </xf>
    <xf numFmtId="176" fontId="0" fillId="2" borderId="31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0" fontId="13" fillId="0" borderId="26" xfId="0" applyFont="1" applyBorder="1" applyAlignment="1">
      <alignment horizontal="right" wrapText="1"/>
    </xf>
    <xf numFmtId="0" fontId="0" fillId="0" borderId="32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4" fillId="4" borderId="33" xfId="0" applyFont="1" applyFill="1" applyBorder="1" applyAlignment="1">
      <alignment vertical="center" wrapText="1"/>
    </xf>
    <xf numFmtId="0" fontId="14" fillId="4" borderId="33" xfId="0" applyFont="1" applyFill="1" applyBorder="1" applyAlignment="1">
      <alignment horizontal="right" vertical="center" wrapText="1"/>
    </xf>
    <xf numFmtId="0" fontId="14" fillId="5" borderId="34" xfId="0" applyFont="1" applyFill="1" applyBorder="1" applyAlignment="1">
      <alignment vertical="center" wrapText="1"/>
    </xf>
    <xf numFmtId="0" fontId="14" fillId="5" borderId="34" xfId="0" applyFont="1" applyFill="1" applyBorder="1" applyAlignment="1">
      <alignment horizontal="right" vertical="center" wrapText="1"/>
    </xf>
    <xf numFmtId="0" fontId="10" fillId="5" borderId="34" xfId="0" applyFont="1" applyFill="1" applyBorder="1" applyAlignment="1">
      <alignment vertical="center" wrapText="1"/>
    </xf>
    <xf numFmtId="0" fontId="14" fillId="4" borderId="35" xfId="0" applyFont="1" applyFill="1" applyBorder="1" applyAlignment="1">
      <alignment vertical="center" wrapText="1"/>
    </xf>
    <xf numFmtId="0" fontId="14" fillId="4" borderId="35" xfId="0" applyFont="1" applyFill="1" applyBorder="1" applyAlignment="1">
      <alignment horizontal="right" vertical="center" wrapText="1"/>
    </xf>
    <xf numFmtId="0" fontId="10" fillId="4" borderId="35" xfId="0" applyFont="1" applyFill="1" applyBorder="1" applyAlignment="1">
      <alignment vertical="center" wrapText="1"/>
    </xf>
    <xf numFmtId="0" fontId="14" fillId="4" borderId="36" xfId="0" applyFont="1" applyFill="1" applyBorder="1" applyAlignment="1">
      <alignment vertical="center" wrapText="1"/>
    </xf>
    <xf numFmtId="0" fontId="14" fillId="4" borderId="36" xfId="0" applyFont="1" applyFill="1" applyBorder="1" applyAlignment="1">
      <alignment horizontal="right" vertical="center" wrapText="1"/>
    </xf>
    <xf numFmtId="0" fontId="10" fillId="4" borderId="36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4" xfId="0" applyFill="1" applyBorder="1">
      <alignment vertical="center"/>
    </xf>
    <xf numFmtId="176" fontId="0" fillId="0" borderId="5" xfId="0" applyNumberFormat="1" applyFill="1" applyBorder="1">
      <alignment vertical="center"/>
    </xf>
    <xf numFmtId="0" fontId="0" fillId="0" borderId="1" xfId="0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7" xfId="0" applyFill="1" applyBorder="1">
      <alignment vertical="center"/>
    </xf>
    <xf numFmtId="176" fontId="0" fillId="0" borderId="8" xfId="0" applyNumberFormat="1" applyFill="1" applyBorder="1">
      <alignment vertical="center"/>
    </xf>
    <xf numFmtId="0" fontId="2" fillId="0" borderId="2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76" fontId="0" fillId="0" borderId="0" xfId="0" applyNumberFormat="1" applyFill="1">
      <alignment vertical="center"/>
    </xf>
    <xf numFmtId="0" fontId="0" fillId="0" borderId="10" xfId="0" applyFill="1" applyBorder="1">
      <alignment vertical="center"/>
    </xf>
    <xf numFmtId="176" fontId="0" fillId="0" borderId="11" xfId="0" applyNumberFormat="1" applyFill="1" applyBorder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13" xfId="0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9" fontId="0" fillId="0" borderId="5" xfId="0" applyNumberForma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176" fontId="0" fillId="0" borderId="5" xfId="0" quotePrefix="1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76" fontId="0" fillId="0" borderId="6" xfId="0" applyNumberForma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I45"/>
  <sheetViews>
    <sheetView workbookViewId="0">
      <pane xSplit="2" ySplit="1" topLeftCell="DG22" activePane="bottomRight" state="frozen"/>
      <selection pane="topRight" activeCell="B1" sqref="B1"/>
      <selection pane="bottomLeft" activeCell="A2" sqref="A2"/>
      <selection pane="bottomRight" activeCell="C2" sqref="C2:DO41"/>
    </sheetView>
  </sheetViews>
  <sheetFormatPr defaultRowHeight="13.5"/>
  <cols>
    <col min="1" max="1" width="9" style="1"/>
    <col min="2" max="2" width="11.625" style="1" customWidth="1"/>
    <col min="3" max="16384" width="9" style="1"/>
  </cols>
  <sheetData>
    <row r="1" spans="1:503" customFormat="1" ht="14.25" thickBot="1">
      <c r="B1" t="s">
        <v>3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  <c r="AR1">
        <v>42</v>
      </c>
      <c r="AS1">
        <v>43</v>
      </c>
      <c r="AT1">
        <v>44</v>
      </c>
      <c r="AU1">
        <v>45</v>
      </c>
      <c r="AV1">
        <v>46</v>
      </c>
      <c r="AW1">
        <v>47</v>
      </c>
      <c r="AX1">
        <v>48</v>
      </c>
      <c r="AY1">
        <v>49</v>
      </c>
      <c r="AZ1">
        <v>50</v>
      </c>
      <c r="BA1">
        <v>51</v>
      </c>
      <c r="BB1">
        <v>52</v>
      </c>
      <c r="BC1">
        <v>53</v>
      </c>
      <c r="BD1">
        <v>54</v>
      </c>
      <c r="BE1">
        <v>55</v>
      </c>
      <c r="BF1">
        <v>56</v>
      </c>
      <c r="BG1">
        <v>57</v>
      </c>
      <c r="BH1">
        <v>58</v>
      </c>
      <c r="BI1">
        <v>59</v>
      </c>
      <c r="BJ1">
        <v>60</v>
      </c>
      <c r="BK1">
        <v>61</v>
      </c>
      <c r="BL1">
        <v>62</v>
      </c>
      <c r="BM1">
        <v>63</v>
      </c>
      <c r="BN1">
        <v>64</v>
      </c>
      <c r="BO1">
        <v>65</v>
      </c>
      <c r="BP1">
        <v>66</v>
      </c>
      <c r="BQ1">
        <v>67</v>
      </c>
      <c r="BR1">
        <v>68</v>
      </c>
      <c r="BS1">
        <v>69</v>
      </c>
      <c r="BT1">
        <v>70</v>
      </c>
      <c r="BU1">
        <v>71</v>
      </c>
      <c r="BV1">
        <v>72</v>
      </c>
      <c r="BW1">
        <v>73</v>
      </c>
      <c r="BX1">
        <v>74</v>
      </c>
      <c r="BY1">
        <v>75</v>
      </c>
      <c r="BZ1">
        <v>76</v>
      </c>
      <c r="CA1">
        <v>77</v>
      </c>
      <c r="CB1">
        <v>78</v>
      </c>
      <c r="CC1">
        <v>79</v>
      </c>
      <c r="CD1">
        <v>80</v>
      </c>
      <c r="CE1">
        <v>81</v>
      </c>
      <c r="CF1">
        <v>82</v>
      </c>
      <c r="CG1">
        <v>83</v>
      </c>
      <c r="CH1">
        <v>84</v>
      </c>
      <c r="CI1">
        <v>85</v>
      </c>
      <c r="CJ1">
        <v>86</v>
      </c>
      <c r="CK1">
        <v>87</v>
      </c>
      <c r="CL1">
        <v>88</v>
      </c>
      <c r="CM1">
        <v>89</v>
      </c>
      <c r="CN1">
        <v>90</v>
      </c>
      <c r="CO1">
        <v>91</v>
      </c>
      <c r="CP1">
        <v>92</v>
      </c>
      <c r="CQ1">
        <v>93</v>
      </c>
      <c r="CR1">
        <v>94</v>
      </c>
      <c r="CS1">
        <v>95</v>
      </c>
      <c r="CT1">
        <v>96</v>
      </c>
      <c r="CU1">
        <v>97</v>
      </c>
      <c r="CV1">
        <v>98</v>
      </c>
      <c r="CW1">
        <v>99</v>
      </c>
      <c r="CX1">
        <v>100</v>
      </c>
      <c r="CY1">
        <v>101</v>
      </c>
      <c r="CZ1">
        <v>102</v>
      </c>
      <c r="DA1">
        <v>103</v>
      </c>
      <c r="DB1">
        <v>104</v>
      </c>
      <c r="DC1">
        <v>105</v>
      </c>
      <c r="DD1">
        <v>106</v>
      </c>
      <c r="DE1">
        <v>107</v>
      </c>
      <c r="DF1">
        <v>108</v>
      </c>
      <c r="DG1">
        <v>109</v>
      </c>
      <c r="DH1">
        <v>110</v>
      </c>
      <c r="DI1">
        <v>111</v>
      </c>
      <c r="DJ1">
        <v>112</v>
      </c>
      <c r="DK1">
        <v>113</v>
      </c>
      <c r="DL1">
        <v>114</v>
      </c>
      <c r="DM1">
        <v>115</v>
      </c>
      <c r="DN1">
        <v>116</v>
      </c>
      <c r="DO1">
        <v>117</v>
      </c>
      <c r="DP1">
        <v>118</v>
      </c>
      <c r="DQ1">
        <v>119</v>
      </c>
      <c r="DR1">
        <v>120</v>
      </c>
      <c r="DS1">
        <v>121</v>
      </c>
      <c r="DT1">
        <v>122</v>
      </c>
      <c r="DU1">
        <v>123</v>
      </c>
      <c r="DV1">
        <v>124</v>
      </c>
      <c r="DW1">
        <v>125</v>
      </c>
      <c r="DX1">
        <v>126</v>
      </c>
      <c r="DY1">
        <v>127</v>
      </c>
      <c r="DZ1">
        <v>128</v>
      </c>
      <c r="EA1">
        <v>129</v>
      </c>
      <c r="EB1">
        <v>130</v>
      </c>
      <c r="EC1">
        <v>131</v>
      </c>
      <c r="ED1">
        <v>132</v>
      </c>
      <c r="EE1">
        <v>133</v>
      </c>
      <c r="EF1">
        <v>134</v>
      </c>
      <c r="EG1">
        <v>135</v>
      </c>
      <c r="EH1">
        <v>136</v>
      </c>
      <c r="EI1">
        <v>137</v>
      </c>
      <c r="EJ1">
        <v>138</v>
      </c>
      <c r="EK1">
        <v>139</v>
      </c>
      <c r="EL1">
        <v>140</v>
      </c>
      <c r="EM1">
        <v>141</v>
      </c>
      <c r="EN1">
        <v>142</v>
      </c>
      <c r="EO1">
        <v>143</v>
      </c>
      <c r="EP1">
        <v>144</v>
      </c>
      <c r="EQ1">
        <v>145</v>
      </c>
      <c r="ER1">
        <v>146</v>
      </c>
      <c r="ES1">
        <v>147</v>
      </c>
      <c r="ET1">
        <v>148</v>
      </c>
      <c r="EU1">
        <v>149</v>
      </c>
      <c r="EV1">
        <v>150</v>
      </c>
      <c r="EW1">
        <v>151</v>
      </c>
      <c r="EX1">
        <v>152</v>
      </c>
      <c r="EY1">
        <v>153</v>
      </c>
      <c r="EZ1">
        <v>154</v>
      </c>
      <c r="FA1">
        <v>155</v>
      </c>
      <c r="FB1">
        <v>156</v>
      </c>
      <c r="FC1">
        <v>157</v>
      </c>
      <c r="FD1">
        <v>158</v>
      </c>
      <c r="FE1">
        <v>159</v>
      </c>
      <c r="FF1">
        <v>160</v>
      </c>
      <c r="FG1">
        <v>161</v>
      </c>
      <c r="FH1">
        <v>162</v>
      </c>
      <c r="FI1">
        <v>163</v>
      </c>
      <c r="FJ1">
        <v>164</v>
      </c>
      <c r="FK1">
        <v>165</v>
      </c>
      <c r="FL1">
        <v>166</v>
      </c>
      <c r="FM1">
        <v>167</v>
      </c>
      <c r="FN1">
        <v>168</v>
      </c>
      <c r="FO1">
        <v>169</v>
      </c>
      <c r="FP1">
        <v>170</v>
      </c>
      <c r="FQ1">
        <v>171</v>
      </c>
      <c r="FR1">
        <v>172</v>
      </c>
      <c r="FS1">
        <v>173</v>
      </c>
      <c r="FT1">
        <v>174</v>
      </c>
      <c r="FU1">
        <v>175</v>
      </c>
      <c r="FV1">
        <v>176</v>
      </c>
      <c r="FW1">
        <v>177</v>
      </c>
      <c r="FX1">
        <v>178</v>
      </c>
      <c r="FY1">
        <v>179</v>
      </c>
      <c r="FZ1">
        <v>180</v>
      </c>
      <c r="GA1">
        <v>181</v>
      </c>
      <c r="GB1">
        <v>182</v>
      </c>
      <c r="GC1">
        <v>183</v>
      </c>
      <c r="GD1">
        <v>184</v>
      </c>
      <c r="GE1">
        <v>185</v>
      </c>
      <c r="GF1">
        <v>186</v>
      </c>
      <c r="GG1">
        <v>187</v>
      </c>
      <c r="GH1">
        <v>188</v>
      </c>
      <c r="GI1">
        <v>189</v>
      </c>
      <c r="GJ1">
        <v>190</v>
      </c>
      <c r="GK1">
        <v>191</v>
      </c>
      <c r="GL1">
        <v>192</v>
      </c>
      <c r="GM1">
        <v>193</v>
      </c>
      <c r="GN1">
        <v>194</v>
      </c>
      <c r="GO1">
        <v>195</v>
      </c>
      <c r="GP1">
        <v>196</v>
      </c>
      <c r="GQ1">
        <v>197</v>
      </c>
      <c r="GR1">
        <v>198</v>
      </c>
      <c r="GS1">
        <v>199</v>
      </c>
      <c r="GT1">
        <v>200</v>
      </c>
      <c r="GU1">
        <v>201</v>
      </c>
      <c r="GV1">
        <v>202</v>
      </c>
      <c r="GW1">
        <v>203</v>
      </c>
      <c r="GX1">
        <v>204</v>
      </c>
      <c r="GY1">
        <v>205</v>
      </c>
      <c r="GZ1">
        <v>206</v>
      </c>
      <c r="HA1">
        <v>207</v>
      </c>
      <c r="HB1">
        <v>208</v>
      </c>
      <c r="HC1">
        <v>209</v>
      </c>
      <c r="HD1">
        <v>210</v>
      </c>
      <c r="HE1">
        <v>211</v>
      </c>
      <c r="HF1">
        <v>212</v>
      </c>
      <c r="HG1">
        <v>213</v>
      </c>
      <c r="HH1">
        <v>214</v>
      </c>
      <c r="HI1">
        <v>215</v>
      </c>
      <c r="HJ1">
        <v>216</v>
      </c>
      <c r="HK1">
        <v>217</v>
      </c>
      <c r="HL1">
        <v>218</v>
      </c>
      <c r="HM1">
        <v>219</v>
      </c>
      <c r="HN1">
        <v>220</v>
      </c>
      <c r="HO1">
        <v>221</v>
      </c>
      <c r="HP1">
        <v>222</v>
      </c>
      <c r="HQ1">
        <v>223</v>
      </c>
      <c r="HR1">
        <v>224</v>
      </c>
      <c r="HS1">
        <v>225</v>
      </c>
      <c r="HT1">
        <v>226</v>
      </c>
      <c r="HU1">
        <v>227</v>
      </c>
      <c r="HV1">
        <v>228</v>
      </c>
      <c r="HW1">
        <v>229</v>
      </c>
      <c r="HX1">
        <v>230</v>
      </c>
      <c r="HY1">
        <v>231</v>
      </c>
      <c r="HZ1">
        <v>232</v>
      </c>
      <c r="IA1">
        <v>233</v>
      </c>
      <c r="IB1">
        <v>234</v>
      </c>
      <c r="IC1">
        <v>235</v>
      </c>
      <c r="ID1">
        <v>236</v>
      </c>
      <c r="IE1">
        <v>237</v>
      </c>
      <c r="IF1">
        <v>238</v>
      </c>
      <c r="IG1">
        <v>239</v>
      </c>
      <c r="IH1">
        <v>240</v>
      </c>
      <c r="II1">
        <v>241</v>
      </c>
      <c r="IJ1">
        <v>242</v>
      </c>
      <c r="IK1">
        <v>243</v>
      </c>
      <c r="IL1">
        <v>244</v>
      </c>
      <c r="IM1">
        <v>245</v>
      </c>
      <c r="IN1">
        <v>246</v>
      </c>
      <c r="IO1">
        <v>247</v>
      </c>
      <c r="IP1">
        <v>248</v>
      </c>
      <c r="IQ1">
        <v>249</v>
      </c>
      <c r="IR1">
        <v>250</v>
      </c>
      <c r="IS1">
        <v>251</v>
      </c>
      <c r="IT1">
        <v>252</v>
      </c>
      <c r="IU1">
        <v>253</v>
      </c>
      <c r="IV1">
        <v>254</v>
      </c>
      <c r="IW1">
        <v>255</v>
      </c>
      <c r="IX1">
        <v>256</v>
      </c>
      <c r="IY1">
        <v>257</v>
      </c>
      <c r="IZ1">
        <v>258</v>
      </c>
      <c r="JA1">
        <v>259</v>
      </c>
      <c r="JB1">
        <v>260</v>
      </c>
      <c r="JC1">
        <v>261</v>
      </c>
      <c r="JD1">
        <v>262</v>
      </c>
      <c r="JE1">
        <v>263</v>
      </c>
      <c r="JF1">
        <v>264</v>
      </c>
      <c r="JG1">
        <v>265</v>
      </c>
      <c r="JH1">
        <v>266</v>
      </c>
      <c r="JI1">
        <v>267</v>
      </c>
      <c r="JJ1">
        <v>268</v>
      </c>
      <c r="JK1">
        <v>269</v>
      </c>
      <c r="JL1">
        <v>270</v>
      </c>
      <c r="JM1">
        <v>271</v>
      </c>
      <c r="JN1">
        <v>272</v>
      </c>
      <c r="JO1">
        <v>273</v>
      </c>
      <c r="JP1">
        <v>274</v>
      </c>
      <c r="JQ1">
        <v>275</v>
      </c>
      <c r="JR1">
        <v>276</v>
      </c>
      <c r="JS1">
        <v>277</v>
      </c>
      <c r="JT1">
        <v>278</v>
      </c>
      <c r="JU1">
        <v>279</v>
      </c>
      <c r="JV1">
        <v>280</v>
      </c>
      <c r="JW1">
        <v>281</v>
      </c>
      <c r="JX1">
        <v>282</v>
      </c>
      <c r="JY1">
        <v>283</v>
      </c>
      <c r="JZ1">
        <v>284</v>
      </c>
      <c r="KA1">
        <v>285</v>
      </c>
      <c r="KB1">
        <v>286</v>
      </c>
      <c r="KC1">
        <v>287</v>
      </c>
      <c r="KD1">
        <v>288</v>
      </c>
      <c r="KE1">
        <v>289</v>
      </c>
      <c r="KF1">
        <v>290</v>
      </c>
      <c r="KG1">
        <v>291</v>
      </c>
      <c r="KH1">
        <v>292</v>
      </c>
      <c r="KI1">
        <v>293</v>
      </c>
      <c r="KJ1">
        <v>294</v>
      </c>
      <c r="KK1">
        <v>295</v>
      </c>
      <c r="KL1">
        <v>296</v>
      </c>
      <c r="KM1">
        <v>297</v>
      </c>
      <c r="KN1">
        <v>298</v>
      </c>
      <c r="KO1">
        <v>299</v>
      </c>
      <c r="KP1">
        <v>300</v>
      </c>
      <c r="KQ1">
        <v>301</v>
      </c>
      <c r="KR1">
        <v>302</v>
      </c>
      <c r="KS1">
        <v>303</v>
      </c>
      <c r="KT1">
        <v>304</v>
      </c>
      <c r="KU1">
        <v>305</v>
      </c>
      <c r="KV1">
        <v>306</v>
      </c>
      <c r="KW1">
        <v>307</v>
      </c>
      <c r="KX1">
        <v>308</v>
      </c>
      <c r="KY1">
        <v>309</v>
      </c>
      <c r="KZ1">
        <v>310</v>
      </c>
      <c r="LA1">
        <v>311</v>
      </c>
      <c r="LB1">
        <v>312</v>
      </c>
      <c r="LC1">
        <v>313</v>
      </c>
      <c r="LD1">
        <v>314</v>
      </c>
      <c r="LE1">
        <v>315</v>
      </c>
      <c r="LF1">
        <v>316</v>
      </c>
      <c r="LG1">
        <v>317</v>
      </c>
      <c r="LH1">
        <v>318</v>
      </c>
      <c r="LI1">
        <v>319</v>
      </c>
      <c r="LJ1">
        <v>320</v>
      </c>
      <c r="LK1">
        <v>321</v>
      </c>
      <c r="LL1">
        <v>322</v>
      </c>
      <c r="LM1">
        <v>323</v>
      </c>
      <c r="LN1">
        <v>324</v>
      </c>
      <c r="LO1">
        <v>325</v>
      </c>
      <c r="LP1">
        <v>326</v>
      </c>
      <c r="LQ1">
        <v>327</v>
      </c>
      <c r="LR1">
        <v>328</v>
      </c>
      <c r="LS1">
        <v>329</v>
      </c>
      <c r="LT1">
        <v>330</v>
      </c>
      <c r="LU1">
        <v>331</v>
      </c>
      <c r="LV1">
        <v>332</v>
      </c>
      <c r="LW1">
        <v>333</v>
      </c>
      <c r="LX1">
        <v>334</v>
      </c>
      <c r="LY1">
        <v>335</v>
      </c>
      <c r="LZ1">
        <v>336</v>
      </c>
      <c r="MA1">
        <v>337</v>
      </c>
      <c r="MB1">
        <v>338</v>
      </c>
      <c r="MC1">
        <v>339</v>
      </c>
      <c r="MD1">
        <v>340</v>
      </c>
      <c r="ME1">
        <v>341</v>
      </c>
      <c r="MF1">
        <v>342</v>
      </c>
      <c r="MG1">
        <v>343</v>
      </c>
      <c r="MH1">
        <v>344</v>
      </c>
      <c r="MI1">
        <v>345</v>
      </c>
      <c r="MJ1">
        <v>346</v>
      </c>
      <c r="MK1">
        <v>347</v>
      </c>
      <c r="ML1">
        <v>348</v>
      </c>
      <c r="MM1">
        <v>349</v>
      </c>
      <c r="MN1">
        <v>350</v>
      </c>
      <c r="MO1">
        <v>351</v>
      </c>
      <c r="MP1">
        <v>352</v>
      </c>
      <c r="MQ1">
        <v>353</v>
      </c>
      <c r="MR1">
        <v>354</v>
      </c>
      <c r="MS1">
        <v>355</v>
      </c>
      <c r="MT1">
        <v>356</v>
      </c>
      <c r="MU1">
        <v>357</v>
      </c>
      <c r="MV1">
        <v>358</v>
      </c>
      <c r="MW1">
        <v>359</v>
      </c>
      <c r="MX1">
        <v>360</v>
      </c>
      <c r="MY1">
        <v>361</v>
      </c>
      <c r="MZ1">
        <v>362</v>
      </c>
      <c r="NA1">
        <v>363</v>
      </c>
      <c r="NB1">
        <v>364</v>
      </c>
      <c r="NC1">
        <v>365</v>
      </c>
      <c r="ND1">
        <v>366</v>
      </c>
      <c r="NE1">
        <v>367</v>
      </c>
      <c r="NF1">
        <v>368</v>
      </c>
      <c r="NG1">
        <v>369</v>
      </c>
      <c r="NH1">
        <v>370</v>
      </c>
      <c r="NI1">
        <v>371</v>
      </c>
      <c r="NJ1">
        <v>372</v>
      </c>
      <c r="NK1">
        <v>373</v>
      </c>
      <c r="NL1">
        <v>374</v>
      </c>
      <c r="NM1">
        <v>375</v>
      </c>
      <c r="NN1">
        <v>376</v>
      </c>
      <c r="NO1">
        <v>377</v>
      </c>
      <c r="NP1">
        <v>378</v>
      </c>
      <c r="NQ1">
        <v>379</v>
      </c>
      <c r="NR1">
        <v>380</v>
      </c>
      <c r="NS1">
        <v>381</v>
      </c>
      <c r="NT1">
        <v>382</v>
      </c>
      <c r="NU1">
        <v>383</v>
      </c>
      <c r="NV1">
        <v>384</v>
      </c>
      <c r="NW1">
        <v>385</v>
      </c>
      <c r="NX1">
        <v>386</v>
      </c>
      <c r="NY1">
        <v>387</v>
      </c>
      <c r="NZ1">
        <v>388</v>
      </c>
      <c r="OA1">
        <v>389</v>
      </c>
      <c r="OB1">
        <v>390</v>
      </c>
      <c r="OC1">
        <v>391</v>
      </c>
      <c r="OD1">
        <v>392</v>
      </c>
      <c r="OE1">
        <v>393</v>
      </c>
      <c r="OF1">
        <v>394</v>
      </c>
      <c r="OG1">
        <v>395</v>
      </c>
      <c r="OH1">
        <v>396</v>
      </c>
      <c r="OI1">
        <v>397</v>
      </c>
      <c r="OJ1">
        <v>398</v>
      </c>
      <c r="OK1">
        <v>399</v>
      </c>
      <c r="OL1">
        <v>400</v>
      </c>
      <c r="OM1">
        <v>401</v>
      </c>
      <c r="ON1">
        <v>402</v>
      </c>
      <c r="OO1">
        <v>403</v>
      </c>
      <c r="OP1">
        <v>404</v>
      </c>
      <c r="OQ1">
        <v>405</v>
      </c>
      <c r="OR1">
        <v>406</v>
      </c>
      <c r="OS1">
        <v>407</v>
      </c>
      <c r="OT1">
        <v>408</v>
      </c>
      <c r="OU1">
        <v>409</v>
      </c>
      <c r="OV1">
        <v>410</v>
      </c>
      <c r="OW1">
        <v>411</v>
      </c>
      <c r="OX1">
        <v>412</v>
      </c>
      <c r="OY1">
        <v>413</v>
      </c>
      <c r="OZ1">
        <v>414</v>
      </c>
      <c r="PA1">
        <v>415</v>
      </c>
      <c r="PB1">
        <v>416</v>
      </c>
      <c r="PC1">
        <v>417</v>
      </c>
      <c r="PD1">
        <v>418</v>
      </c>
      <c r="PE1">
        <v>419</v>
      </c>
      <c r="PF1">
        <v>420</v>
      </c>
      <c r="PG1">
        <v>421</v>
      </c>
      <c r="PH1">
        <v>422</v>
      </c>
      <c r="PI1">
        <v>423</v>
      </c>
      <c r="PJ1">
        <v>424</v>
      </c>
      <c r="PK1">
        <v>425</v>
      </c>
      <c r="PL1">
        <v>426</v>
      </c>
      <c r="PM1">
        <v>427</v>
      </c>
      <c r="PN1">
        <v>428</v>
      </c>
      <c r="PO1">
        <v>429</v>
      </c>
      <c r="PP1">
        <v>430</v>
      </c>
      <c r="PQ1">
        <v>431</v>
      </c>
      <c r="PR1">
        <v>432</v>
      </c>
      <c r="PS1">
        <v>433</v>
      </c>
      <c r="PT1">
        <v>434</v>
      </c>
      <c r="PU1">
        <v>435</v>
      </c>
      <c r="PV1">
        <v>436</v>
      </c>
      <c r="PW1">
        <v>437</v>
      </c>
      <c r="PX1">
        <v>438</v>
      </c>
      <c r="PY1">
        <v>439</v>
      </c>
      <c r="PZ1">
        <v>440</v>
      </c>
      <c r="QA1">
        <v>441</v>
      </c>
      <c r="QB1">
        <v>442</v>
      </c>
      <c r="QC1">
        <v>443</v>
      </c>
      <c r="QD1">
        <v>444</v>
      </c>
      <c r="QE1">
        <v>445</v>
      </c>
      <c r="QF1">
        <v>446</v>
      </c>
      <c r="QG1">
        <v>447</v>
      </c>
      <c r="QH1">
        <v>448</v>
      </c>
      <c r="QI1">
        <v>449</v>
      </c>
      <c r="QJ1">
        <v>450</v>
      </c>
      <c r="QK1">
        <v>451</v>
      </c>
      <c r="QL1">
        <v>452</v>
      </c>
      <c r="QM1">
        <v>453</v>
      </c>
      <c r="QN1">
        <v>454</v>
      </c>
      <c r="QO1">
        <v>455</v>
      </c>
      <c r="QP1">
        <v>456</v>
      </c>
      <c r="QQ1">
        <v>457</v>
      </c>
      <c r="QR1">
        <v>458</v>
      </c>
      <c r="QS1">
        <v>459</v>
      </c>
      <c r="QT1">
        <v>460</v>
      </c>
      <c r="QU1">
        <v>461</v>
      </c>
      <c r="QV1">
        <v>462</v>
      </c>
      <c r="QW1">
        <v>463</v>
      </c>
      <c r="QX1">
        <v>464</v>
      </c>
      <c r="QY1">
        <v>465</v>
      </c>
      <c r="QZ1">
        <v>466</v>
      </c>
      <c r="RA1">
        <v>467</v>
      </c>
      <c r="RB1">
        <v>468</v>
      </c>
      <c r="RC1">
        <v>469</v>
      </c>
      <c r="RD1">
        <v>470</v>
      </c>
      <c r="RE1">
        <v>471</v>
      </c>
      <c r="RF1">
        <v>472</v>
      </c>
      <c r="RG1">
        <v>473</v>
      </c>
      <c r="RH1">
        <v>474</v>
      </c>
      <c r="RI1">
        <v>475</v>
      </c>
      <c r="RJ1">
        <v>476</v>
      </c>
      <c r="RK1">
        <v>477</v>
      </c>
      <c r="RL1">
        <v>478</v>
      </c>
      <c r="RM1">
        <v>479</v>
      </c>
      <c r="RN1">
        <v>480</v>
      </c>
      <c r="RO1">
        <v>481</v>
      </c>
      <c r="RP1">
        <v>482</v>
      </c>
      <c r="RQ1">
        <v>483</v>
      </c>
      <c r="RR1">
        <v>484</v>
      </c>
      <c r="RS1">
        <v>485</v>
      </c>
      <c r="RT1">
        <v>486</v>
      </c>
      <c r="RU1">
        <v>487</v>
      </c>
      <c r="RV1">
        <v>488</v>
      </c>
      <c r="RW1">
        <v>489</v>
      </c>
      <c r="RX1">
        <v>490</v>
      </c>
      <c r="RY1">
        <v>491</v>
      </c>
      <c r="RZ1">
        <v>492</v>
      </c>
      <c r="SA1">
        <v>493</v>
      </c>
      <c r="SB1">
        <v>494</v>
      </c>
      <c r="SC1">
        <v>495</v>
      </c>
      <c r="SD1">
        <v>496</v>
      </c>
      <c r="SE1">
        <v>497</v>
      </c>
      <c r="SF1">
        <v>498</v>
      </c>
      <c r="SG1">
        <v>499</v>
      </c>
      <c r="SH1">
        <v>500</v>
      </c>
      <c r="SI1">
        <v>501</v>
      </c>
    </row>
    <row r="2" spans="1:503" customFormat="1" ht="14.25" thickBot="1">
      <c r="A2" t="s">
        <v>301</v>
      </c>
      <c r="B2" t="s">
        <v>0</v>
      </c>
      <c r="C2" s="113"/>
      <c r="D2" s="115"/>
      <c r="E2" s="118"/>
      <c r="F2" s="115"/>
      <c r="G2" s="118"/>
      <c r="H2" s="115"/>
      <c r="I2" s="118"/>
      <c r="J2" s="115"/>
      <c r="K2" s="118"/>
      <c r="L2" s="115"/>
      <c r="M2" s="118"/>
      <c r="N2" s="115"/>
      <c r="O2" s="118"/>
      <c r="P2" s="115"/>
      <c r="Q2" s="118"/>
      <c r="R2" s="115"/>
      <c r="S2" s="118"/>
      <c r="T2" s="115"/>
      <c r="U2" s="118"/>
      <c r="V2" s="115"/>
      <c r="W2" s="118"/>
      <c r="X2" s="115"/>
      <c r="Y2" s="118"/>
      <c r="Z2" s="115"/>
      <c r="AA2" s="118"/>
      <c r="AB2" s="115"/>
      <c r="AC2" s="118"/>
      <c r="AD2" s="115"/>
      <c r="AE2" s="118"/>
      <c r="AF2" s="115"/>
      <c r="AG2" s="118"/>
      <c r="AH2" s="115"/>
      <c r="AI2" s="118"/>
      <c r="AJ2" s="115"/>
      <c r="AK2" s="118"/>
      <c r="AL2" s="115"/>
      <c r="AM2" s="118"/>
      <c r="AN2" s="115"/>
      <c r="AO2" s="118"/>
      <c r="AP2" s="115"/>
      <c r="AQ2" s="118"/>
      <c r="AR2" s="115"/>
      <c r="AS2" s="118"/>
      <c r="AT2" s="115"/>
      <c r="AU2" s="118"/>
      <c r="AV2" s="115"/>
      <c r="AW2" s="118"/>
      <c r="AX2" s="115"/>
      <c r="AY2" s="118"/>
      <c r="AZ2" s="115"/>
      <c r="BA2" s="118"/>
      <c r="BB2" s="115"/>
      <c r="BC2" s="118"/>
      <c r="BD2" s="115"/>
      <c r="BE2" s="118"/>
      <c r="BF2" s="115"/>
      <c r="BG2" s="118"/>
      <c r="BH2" s="115"/>
      <c r="BI2" s="118"/>
      <c r="BJ2" s="115"/>
      <c r="BK2" s="118"/>
      <c r="BL2" s="115"/>
      <c r="BM2" s="118"/>
      <c r="BN2" s="115"/>
      <c r="BO2" s="118"/>
      <c r="BP2" s="115"/>
      <c r="BQ2" s="118"/>
      <c r="BR2" s="115"/>
      <c r="BS2" s="118"/>
      <c r="BT2" s="115"/>
      <c r="BU2" s="118"/>
      <c r="BV2" s="115"/>
      <c r="BW2" s="118"/>
      <c r="BX2" s="115"/>
      <c r="BY2" s="118"/>
      <c r="BZ2" s="115"/>
      <c r="CA2" s="118"/>
      <c r="CB2" s="115"/>
      <c r="CC2" s="118"/>
      <c r="CD2" s="115"/>
      <c r="CE2" s="118"/>
      <c r="CF2" s="115"/>
      <c r="CG2" s="118"/>
      <c r="CH2" s="115"/>
      <c r="CI2" s="118"/>
      <c r="CJ2" s="115"/>
      <c r="CK2" s="118"/>
      <c r="CL2" s="115"/>
      <c r="CM2" s="118"/>
      <c r="CN2" s="115"/>
      <c r="CO2" s="118"/>
      <c r="CP2" s="115"/>
      <c r="CQ2" s="118"/>
      <c r="CR2" s="115"/>
      <c r="CS2" s="118"/>
      <c r="CT2" s="115"/>
      <c r="CU2" s="118"/>
      <c r="CV2" s="115"/>
      <c r="CW2" s="118"/>
      <c r="CX2" s="115"/>
      <c r="CY2" s="118"/>
      <c r="CZ2" s="115"/>
      <c r="DA2" s="118"/>
      <c r="DB2" s="115"/>
      <c r="DC2" s="118"/>
      <c r="DD2" s="115"/>
      <c r="DE2" s="121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X2" s="11"/>
      <c r="FY2" s="11"/>
      <c r="FZ2" s="1"/>
      <c r="GA2" s="1"/>
      <c r="GB2" s="1"/>
      <c r="GC2" s="1"/>
      <c r="GD2" s="1"/>
      <c r="GE2" s="11"/>
      <c r="GF2" s="11"/>
      <c r="GG2" s="1"/>
      <c r="GH2" s="1"/>
      <c r="GI2" s="1"/>
      <c r="HB2" s="68"/>
      <c r="HC2" s="68"/>
      <c r="HD2" s="68"/>
      <c r="HE2" s="68"/>
      <c r="HF2" s="68"/>
      <c r="HG2" s="68"/>
      <c r="HH2" s="68"/>
      <c r="HI2" s="67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9"/>
      <c r="HU2" s="70"/>
      <c r="HV2" s="70"/>
      <c r="HW2" s="71"/>
      <c r="HX2" s="70"/>
      <c r="HY2" s="71"/>
      <c r="HZ2" s="70"/>
      <c r="IA2" s="70"/>
      <c r="IB2" s="70"/>
      <c r="IC2" s="70"/>
      <c r="ID2" s="71"/>
      <c r="IE2" s="70"/>
      <c r="IF2" s="70"/>
      <c r="IG2" s="70"/>
      <c r="IH2" s="11"/>
      <c r="II2" s="1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1"/>
      <c r="JA2" s="11"/>
      <c r="JB2" s="11"/>
      <c r="JC2" s="11"/>
      <c r="JD2" s="11"/>
      <c r="JE2" s="11"/>
      <c r="JF2" s="97"/>
      <c r="JG2" s="11"/>
      <c r="JH2" s="11"/>
      <c r="JI2" s="11"/>
      <c r="JJ2" s="11"/>
      <c r="JK2" s="11"/>
      <c r="JL2" s="1"/>
      <c r="JM2" s="1"/>
      <c r="JN2" s="1"/>
      <c r="JO2" s="11"/>
      <c r="JP2" s="11"/>
      <c r="JQ2" s="65"/>
      <c r="JR2" s="65"/>
      <c r="JS2" s="65"/>
      <c r="JT2" s="65"/>
      <c r="JU2" s="65"/>
      <c r="JV2" s="65"/>
      <c r="JW2" s="65"/>
      <c r="JX2" s="65"/>
      <c r="JY2" s="65"/>
      <c r="JZ2" s="65"/>
      <c r="KA2" s="65"/>
      <c r="KB2" s="65"/>
      <c r="KC2" s="65"/>
      <c r="KD2" s="65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</row>
    <row r="3" spans="1:503" customFormat="1" ht="13.5" customHeight="1" thickBot="1">
      <c r="B3" t="s">
        <v>4</v>
      </c>
      <c r="C3" s="113"/>
      <c r="D3" s="115"/>
      <c r="E3" s="118"/>
      <c r="F3" s="115"/>
      <c r="G3" s="118"/>
      <c r="H3" s="115"/>
      <c r="I3" s="118"/>
      <c r="J3" s="115"/>
      <c r="K3" s="118"/>
      <c r="L3" s="115"/>
      <c r="M3" s="118"/>
      <c r="N3" s="115"/>
      <c r="O3" s="118"/>
      <c r="P3" s="115"/>
      <c r="Q3" s="118"/>
      <c r="R3" s="115"/>
      <c r="S3" s="118"/>
      <c r="T3" s="115"/>
      <c r="U3" s="118"/>
      <c r="V3" s="115"/>
      <c r="W3" s="118"/>
      <c r="X3" s="115"/>
      <c r="Y3" s="118"/>
      <c r="Z3" s="115"/>
      <c r="AA3" s="118"/>
      <c r="AB3" s="115"/>
      <c r="AC3" s="118"/>
      <c r="AD3" s="115"/>
      <c r="AE3" s="118"/>
      <c r="AF3" s="115"/>
      <c r="AG3" s="118"/>
      <c r="AH3" s="115"/>
      <c r="AI3" s="118"/>
      <c r="AJ3" s="115"/>
      <c r="AK3" s="118"/>
      <c r="AL3" s="115"/>
      <c r="AM3" s="118"/>
      <c r="AN3" s="115"/>
      <c r="AO3" s="118"/>
      <c r="AP3" s="115"/>
      <c r="AQ3" s="118"/>
      <c r="AR3" s="115"/>
      <c r="AS3" s="118"/>
      <c r="AT3" s="115"/>
      <c r="AU3" s="118"/>
      <c r="AV3" s="115"/>
      <c r="AW3" s="118"/>
      <c r="AX3" s="115"/>
      <c r="AY3" s="118"/>
      <c r="AZ3" s="115"/>
      <c r="BA3" s="118"/>
      <c r="BB3" s="115"/>
      <c r="BC3" s="118"/>
      <c r="BD3" s="115"/>
      <c r="BE3" s="118"/>
      <c r="BF3" s="115"/>
      <c r="BG3" s="118"/>
      <c r="BH3" s="115"/>
      <c r="BI3" s="118"/>
      <c r="BJ3" s="115"/>
      <c r="BK3" s="118"/>
      <c r="BL3" s="115"/>
      <c r="BM3" s="118"/>
      <c r="BN3" s="115"/>
      <c r="BO3" s="118"/>
      <c r="BP3" s="115"/>
      <c r="BQ3" s="118"/>
      <c r="BR3" s="115"/>
      <c r="BS3" s="118"/>
      <c r="BT3" s="115"/>
      <c r="BU3" s="118"/>
      <c r="BV3" s="115"/>
      <c r="BW3" s="118"/>
      <c r="BX3" s="115"/>
      <c r="BY3" s="118"/>
      <c r="BZ3" s="115"/>
      <c r="CA3" s="118"/>
      <c r="CB3" s="115"/>
      <c r="CC3" s="118"/>
      <c r="CD3" s="115"/>
      <c r="CE3" s="118"/>
      <c r="CF3" s="115"/>
      <c r="CG3" s="118"/>
      <c r="CH3" s="115"/>
      <c r="CI3" s="118"/>
      <c r="CJ3" s="115"/>
      <c r="CK3" s="118"/>
      <c r="CL3" s="115"/>
      <c r="CM3" s="118"/>
      <c r="CN3" s="115"/>
      <c r="CO3" s="118"/>
      <c r="CP3" s="115"/>
      <c r="CQ3" s="118"/>
      <c r="CR3" s="115"/>
      <c r="CS3" s="118"/>
      <c r="CT3" s="115"/>
      <c r="CU3" s="118"/>
      <c r="CV3" s="115"/>
      <c r="CW3" s="118"/>
      <c r="CX3" s="115"/>
      <c r="CY3" s="118"/>
      <c r="CZ3" s="115"/>
      <c r="DA3" s="118"/>
      <c r="DB3" s="115"/>
      <c r="DC3" s="118"/>
      <c r="DD3" s="115"/>
      <c r="DE3" s="121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5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X3" s="11"/>
      <c r="FY3" s="11"/>
      <c r="FZ3" s="1"/>
      <c r="GA3" s="11"/>
      <c r="GB3" s="1"/>
      <c r="GC3" s="11"/>
      <c r="GD3" s="1"/>
      <c r="GE3" s="11"/>
      <c r="GF3" s="11"/>
      <c r="GG3" s="1"/>
      <c r="GH3" s="11"/>
      <c r="GI3" s="1"/>
      <c r="HB3" s="73"/>
      <c r="HC3" s="73"/>
      <c r="HD3" s="73"/>
      <c r="HE3" s="73"/>
      <c r="HF3" s="73"/>
      <c r="HG3" s="73"/>
      <c r="HH3" s="73"/>
      <c r="HI3" s="72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4"/>
      <c r="HU3" s="75"/>
      <c r="HV3" s="75"/>
      <c r="HW3" s="76"/>
      <c r="HX3" s="75"/>
      <c r="HY3" s="76"/>
      <c r="HZ3" s="75"/>
      <c r="IA3" s="75"/>
      <c r="IB3" s="75"/>
      <c r="IC3" s="75"/>
      <c r="ID3" s="76"/>
      <c r="IE3" s="75"/>
      <c r="IF3" s="75"/>
      <c r="IG3" s="75"/>
      <c r="IH3" s="11"/>
      <c r="II3" s="11"/>
      <c r="IJ3" s="1"/>
      <c r="IK3" s="11"/>
      <c r="IL3" s="1"/>
      <c r="IM3" s="11"/>
      <c r="IN3" s="1"/>
      <c r="IO3" s="11"/>
      <c r="IP3" s="11"/>
      <c r="IQ3" s="1"/>
      <c r="IR3" s="11"/>
      <c r="IS3" s="1"/>
      <c r="IT3" s="11"/>
      <c r="IU3" s="1"/>
      <c r="IV3" s="11"/>
      <c r="IW3" s="11"/>
      <c r="IX3" s="1"/>
      <c r="IY3" s="11"/>
      <c r="IZ3" s="11"/>
      <c r="JA3" s="11"/>
      <c r="JB3" s="11"/>
      <c r="JC3" s="11"/>
      <c r="JD3" s="11"/>
      <c r="JE3" s="11"/>
      <c r="JF3" s="97"/>
      <c r="JG3" s="11"/>
      <c r="JH3" s="11"/>
      <c r="JI3" s="11"/>
      <c r="JJ3" s="11"/>
      <c r="JK3" s="11"/>
      <c r="JL3" s="11"/>
      <c r="JM3" s="1"/>
      <c r="JN3" s="11"/>
      <c r="JO3" s="11"/>
      <c r="JP3" s="11"/>
      <c r="JQ3" s="65"/>
      <c r="JR3" s="65"/>
      <c r="JS3" s="65"/>
      <c r="JT3" s="65"/>
      <c r="JU3" s="65"/>
      <c r="JV3" s="65"/>
      <c r="JW3" s="65"/>
      <c r="JX3" s="65"/>
      <c r="JY3" s="65"/>
      <c r="JZ3" s="65"/>
      <c r="KA3" s="65"/>
      <c r="KB3" s="65"/>
      <c r="KC3" s="65"/>
      <c r="KD3" s="65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</row>
    <row r="4" spans="1:503" customFormat="1" ht="14.25" thickBot="1">
      <c r="B4" t="s">
        <v>5</v>
      </c>
      <c r="C4" s="113"/>
      <c r="D4" s="115"/>
      <c r="E4" s="118"/>
      <c r="F4" s="115"/>
      <c r="G4" s="118"/>
      <c r="H4" s="115"/>
      <c r="I4" s="118"/>
      <c r="J4" s="115"/>
      <c r="K4" s="118"/>
      <c r="L4" s="115"/>
      <c r="M4" s="118"/>
      <c r="N4" s="115"/>
      <c r="O4" s="118"/>
      <c r="P4" s="115"/>
      <c r="Q4" s="118"/>
      <c r="R4" s="115"/>
      <c r="S4" s="118"/>
      <c r="T4" s="115"/>
      <c r="U4" s="118"/>
      <c r="V4" s="115"/>
      <c r="W4" s="118"/>
      <c r="X4" s="115"/>
      <c r="Y4" s="118"/>
      <c r="Z4" s="115"/>
      <c r="AA4" s="118"/>
      <c r="AB4" s="115"/>
      <c r="AC4" s="118"/>
      <c r="AD4" s="115"/>
      <c r="AE4" s="118"/>
      <c r="AF4" s="115"/>
      <c r="AG4" s="118"/>
      <c r="AH4" s="115"/>
      <c r="AI4" s="118"/>
      <c r="AJ4" s="115"/>
      <c r="AK4" s="118"/>
      <c r="AL4" s="115"/>
      <c r="AM4" s="118"/>
      <c r="AN4" s="115"/>
      <c r="AO4" s="118"/>
      <c r="AP4" s="115"/>
      <c r="AQ4" s="118"/>
      <c r="AR4" s="115"/>
      <c r="AS4" s="118"/>
      <c r="AT4" s="115"/>
      <c r="AU4" s="118"/>
      <c r="AV4" s="115"/>
      <c r="AW4" s="118"/>
      <c r="AX4" s="115"/>
      <c r="AY4" s="118"/>
      <c r="AZ4" s="115"/>
      <c r="BA4" s="118"/>
      <c r="BB4" s="115"/>
      <c r="BC4" s="118"/>
      <c r="BD4" s="115"/>
      <c r="BE4" s="118"/>
      <c r="BF4" s="115"/>
      <c r="BG4" s="118"/>
      <c r="BH4" s="115"/>
      <c r="BI4" s="118"/>
      <c r="BJ4" s="115"/>
      <c r="BK4" s="118"/>
      <c r="BL4" s="115"/>
      <c r="BM4" s="118"/>
      <c r="BN4" s="115"/>
      <c r="BO4" s="118"/>
      <c r="BP4" s="115"/>
      <c r="BQ4" s="118"/>
      <c r="BR4" s="115"/>
      <c r="BS4" s="118"/>
      <c r="BT4" s="115"/>
      <c r="BU4" s="118"/>
      <c r="BV4" s="115"/>
      <c r="BW4" s="118"/>
      <c r="BX4" s="115"/>
      <c r="BY4" s="118"/>
      <c r="BZ4" s="115"/>
      <c r="CA4" s="118"/>
      <c r="CB4" s="115"/>
      <c r="CC4" s="118"/>
      <c r="CD4" s="115"/>
      <c r="CE4" s="118"/>
      <c r="CF4" s="115"/>
      <c r="CG4" s="118"/>
      <c r="CH4" s="115"/>
      <c r="CI4" s="118"/>
      <c r="CJ4" s="115"/>
      <c r="CK4" s="118"/>
      <c r="CL4" s="115"/>
      <c r="CM4" s="118"/>
      <c r="CN4" s="115"/>
      <c r="CO4" s="118"/>
      <c r="CP4" s="115"/>
      <c r="CQ4" s="118"/>
      <c r="CR4" s="115"/>
      <c r="CS4" s="118"/>
      <c r="CT4" s="115"/>
      <c r="CU4" s="118"/>
      <c r="CV4" s="115"/>
      <c r="CW4" s="118"/>
      <c r="CX4" s="115"/>
      <c r="CY4" s="118"/>
      <c r="CZ4" s="115"/>
      <c r="DA4" s="118"/>
      <c r="DB4" s="115"/>
      <c r="DC4" s="118"/>
      <c r="DD4" s="115"/>
      <c r="DE4" s="121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5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X4" s="11"/>
      <c r="FY4" s="11"/>
      <c r="FZ4" s="1"/>
      <c r="GA4" s="11"/>
      <c r="GB4" s="1"/>
      <c r="GC4" s="11"/>
      <c r="GD4" s="1"/>
      <c r="GE4" s="11"/>
      <c r="GF4" s="11"/>
      <c r="GG4" s="1"/>
      <c r="GH4" s="11"/>
      <c r="GI4" s="1"/>
      <c r="HB4" s="78"/>
      <c r="HC4" s="78"/>
      <c r="HD4" s="78"/>
      <c r="HE4" s="78"/>
      <c r="HF4" s="78"/>
      <c r="HG4" s="78"/>
      <c r="HH4" s="78"/>
      <c r="HI4" s="77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9"/>
      <c r="HU4" s="80"/>
      <c r="HV4" s="80"/>
      <c r="HW4" s="81"/>
      <c r="HX4" s="80"/>
      <c r="HY4" s="81"/>
      <c r="HZ4" s="80"/>
      <c r="IA4" s="80"/>
      <c r="IB4" s="80"/>
      <c r="IC4" s="80"/>
      <c r="ID4" s="81"/>
      <c r="IE4" s="80"/>
      <c r="IF4" s="80"/>
      <c r="IG4" s="80"/>
      <c r="IH4" s="11"/>
      <c r="II4" s="11"/>
      <c r="IJ4" s="1"/>
      <c r="IK4" s="11"/>
      <c r="IL4" s="1"/>
      <c r="IM4" s="11"/>
      <c r="IN4" s="1"/>
      <c r="IO4" s="11"/>
      <c r="IP4" s="11"/>
      <c r="IQ4" s="1"/>
      <c r="IR4" s="11"/>
      <c r="IS4" s="1"/>
      <c r="IT4" s="11"/>
      <c r="IU4" s="1"/>
      <c r="IV4" s="11"/>
      <c r="IW4" s="11"/>
      <c r="IX4" s="1"/>
      <c r="IY4" s="11"/>
      <c r="IZ4" s="11"/>
      <c r="JA4" s="11"/>
      <c r="JB4" s="11"/>
      <c r="JC4" s="11"/>
      <c r="JD4" s="11"/>
      <c r="JE4" s="11"/>
      <c r="JF4" s="97"/>
      <c r="JG4" s="11"/>
      <c r="JH4" s="11"/>
      <c r="JI4" s="11"/>
      <c r="JJ4" s="11"/>
      <c r="JK4" s="11"/>
      <c r="JL4" s="11"/>
      <c r="JM4" s="1"/>
      <c r="JN4" s="11"/>
      <c r="JO4" s="11"/>
      <c r="JP4" s="11"/>
      <c r="JQ4" s="65"/>
      <c r="JR4" s="65"/>
      <c r="JS4" s="65"/>
      <c r="JT4" s="65"/>
      <c r="JU4" s="65"/>
      <c r="JV4" s="65"/>
      <c r="JW4" s="65"/>
      <c r="JX4" s="65"/>
      <c r="JY4" s="65"/>
      <c r="JZ4" s="65"/>
      <c r="KA4" s="65"/>
      <c r="KB4" s="65"/>
      <c r="KC4" s="65"/>
      <c r="KD4" s="65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</row>
    <row r="5" spans="1:503" customFormat="1" ht="14.25" thickBot="1">
      <c r="B5" t="s">
        <v>6</v>
      </c>
      <c r="C5" s="113"/>
      <c r="D5" s="115"/>
      <c r="E5" s="118"/>
      <c r="F5" s="115"/>
      <c r="G5" s="118"/>
      <c r="H5" s="115"/>
      <c r="I5" s="118"/>
      <c r="J5" s="115"/>
      <c r="K5" s="118"/>
      <c r="L5" s="115"/>
      <c r="M5" s="118"/>
      <c r="N5" s="115"/>
      <c r="O5" s="118"/>
      <c r="P5" s="115"/>
      <c r="Q5" s="118"/>
      <c r="R5" s="115"/>
      <c r="S5" s="118"/>
      <c r="T5" s="115"/>
      <c r="U5" s="118"/>
      <c r="V5" s="115"/>
      <c r="W5" s="118"/>
      <c r="X5" s="115"/>
      <c r="Y5" s="118"/>
      <c r="Z5" s="115"/>
      <c r="AA5" s="118"/>
      <c r="AB5" s="115"/>
      <c r="AC5" s="118"/>
      <c r="AD5" s="115"/>
      <c r="AE5" s="118"/>
      <c r="AF5" s="115"/>
      <c r="AG5" s="118"/>
      <c r="AH5" s="115"/>
      <c r="AI5" s="118"/>
      <c r="AJ5" s="115"/>
      <c r="AK5" s="118"/>
      <c r="AL5" s="115"/>
      <c r="AM5" s="118"/>
      <c r="AN5" s="115"/>
      <c r="AO5" s="118"/>
      <c r="AP5" s="115"/>
      <c r="AQ5" s="118"/>
      <c r="AR5" s="115"/>
      <c r="AS5" s="118"/>
      <c r="AT5" s="115"/>
      <c r="AU5" s="118"/>
      <c r="AV5" s="115"/>
      <c r="AW5" s="118"/>
      <c r="AX5" s="115"/>
      <c r="AY5" s="118"/>
      <c r="AZ5" s="115"/>
      <c r="BA5" s="118"/>
      <c r="BB5" s="115"/>
      <c r="BC5" s="118"/>
      <c r="BD5" s="115"/>
      <c r="BE5" s="118"/>
      <c r="BF5" s="115"/>
      <c r="BG5" s="118"/>
      <c r="BH5" s="115"/>
      <c r="BI5" s="118"/>
      <c r="BJ5" s="115"/>
      <c r="BK5" s="118"/>
      <c r="BL5" s="115"/>
      <c r="BM5" s="118"/>
      <c r="BN5" s="115"/>
      <c r="BO5" s="118"/>
      <c r="BP5" s="115"/>
      <c r="BQ5" s="118"/>
      <c r="BR5" s="115"/>
      <c r="BS5" s="118"/>
      <c r="BT5" s="115"/>
      <c r="BU5" s="118"/>
      <c r="BV5" s="115"/>
      <c r="BW5" s="118"/>
      <c r="BX5" s="115"/>
      <c r="BY5" s="118"/>
      <c r="BZ5" s="115"/>
      <c r="CA5" s="118"/>
      <c r="CB5" s="115"/>
      <c r="CC5" s="118"/>
      <c r="CD5" s="115"/>
      <c r="CE5" s="118"/>
      <c r="CF5" s="115"/>
      <c r="CG5" s="118"/>
      <c r="CH5" s="115"/>
      <c r="CI5" s="118"/>
      <c r="CJ5" s="115"/>
      <c r="CK5" s="118"/>
      <c r="CL5" s="115"/>
      <c r="CM5" s="118"/>
      <c r="CN5" s="115"/>
      <c r="CO5" s="118"/>
      <c r="CP5" s="115"/>
      <c r="CQ5" s="118"/>
      <c r="CR5" s="115"/>
      <c r="CS5" s="118"/>
      <c r="CT5" s="115"/>
      <c r="CU5" s="118"/>
      <c r="CV5" s="115"/>
      <c r="CW5" s="118"/>
      <c r="CX5" s="115"/>
      <c r="CY5" s="118"/>
      <c r="CZ5" s="115"/>
      <c r="DA5" s="118"/>
      <c r="DB5" s="115"/>
      <c r="DC5" s="118"/>
      <c r="DD5" s="115"/>
      <c r="DE5" s="121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X5" s="11"/>
      <c r="FY5" s="11"/>
      <c r="FZ5" s="1"/>
      <c r="GA5" s="11"/>
      <c r="GB5" s="1"/>
      <c r="GC5" s="1"/>
      <c r="GD5" s="1"/>
      <c r="GE5" s="11"/>
      <c r="GF5" s="11"/>
      <c r="GG5" s="1"/>
      <c r="GH5" s="11"/>
      <c r="GI5" s="1"/>
      <c r="HB5" s="83"/>
      <c r="HC5" s="83"/>
      <c r="HD5" s="83"/>
      <c r="HE5" s="83"/>
      <c r="HF5" s="83"/>
      <c r="HG5" s="83"/>
      <c r="HH5" s="83"/>
      <c r="HI5" s="82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4"/>
      <c r="HU5" s="85"/>
      <c r="HV5" s="85"/>
      <c r="HW5" s="86"/>
      <c r="HX5" s="85"/>
      <c r="HY5" s="86"/>
      <c r="HZ5" s="85"/>
      <c r="IA5" s="85"/>
      <c r="IB5" s="85"/>
      <c r="IC5" s="85"/>
      <c r="ID5" s="86"/>
      <c r="IE5" s="85"/>
      <c r="IF5" s="85"/>
      <c r="IG5" s="85"/>
      <c r="IH5" s="11"/>
      <c r="II5" s="11"/>
      <c r="IJ5" s="1"/>
      <c r="IK5" s="1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97"/>
      <c r="JG5" s="11"/>
      <c r="JH5" s="11"/>
      <c r="JI5" s="11"/>
      <c r="JJ5" s="11"/>
      <c r="JK5" s="11"/>
      <c r="JL5" s="1"/>
      <c r="JM5" s="1"/>
      <c r="JN5" s="1"/>
      <c r="JO5" s="1"/>
      <c r="JP5" s="1"/>
      <c r="JQ5" s="65"/>
      <c r="JR5" s="65"/>
      <c r="JS5" s="65"/>
      <c r="JT5" s="65"/>
      <c r="JU5" s="65"/>
      <c r="JV5" s="65"/>
      <c r="JW5" s="65"/>
      <c r="JX5" s="65"/>
      <c r="JY5" s="65"/>
      <c r="JZ5" s="65"/>
      <c r="KA5" s="65"/>
      <c r="KB5" s="65"/>
      <c r="KC5" s="65"/>
      <c r="KD5" s="65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</row>
    <row r="6" spans="1:503" customFormat="1" ht="14.25" thickBot="1">
      <c r="A6" t="s">
        <v>302</v>
      </c>
      <c r="B6" t="s">
        <v>19</v>
      </c>
      <c r="C6" s="114"/>
      <c r="D6" s="116"/>
      <c r="E6" s="119"/>
      <c r="F6" s="116"/>
      <c r="G6" s="119"/>
      <c r="H6" s="116"/>
      <c r="I6" s="119"/>
      <c r="J6" s="116"/>
      <c r="K6" s="119"/>
      <c r="L6" s="116"/>
      <c r="M6" s="119"/>
      <c r="N6" s="116"/>
      <c r="O6" s="119"/>
      <c r="P6" s="116"/>
      <c r="Q6" s="119"/>
      <c r="R6" s="116"/>
      <c r="S6" s="119"/>
      <c r="T6" s="116"/>
      <c r="U6" s="119"/>
      <c r="V6" s="116"/>
      <c r="W6" s="119"/>
      <c r="X6" s="116"/>
      <c r="Y6" s="119"/>
      <c r="Z6" s="116"/>
      <c r="AA6" s="119"/>
      <c r="AB6" s="116"/>
      <c r="AC6" s="119"/>
      <c r="AD6" s="116"/>
      <c r="AE6" s="119"/>
      <c r="AF6" s="116"/>
      <c r="AG6" s="119"/>
      <c r="AH6" s="116"/>
      <c r="AI6" s="119"/>
      <c r="AJ6" s="116"/>
      <c r="AK6" s="119"/>
      <c r="AL6" s="116"/>
      <c r="AM6" s="119"/>
      <c r="AN6" s="116"/>
      <c r="AO6" s="119"/>
      <c r="AP6" s="116"/>
      <c r="AQ6" s="119"/>
      <c r="AR6" s="116"/>
      <c r="AS6" s="119"/>
      <c r="AT6" s="116"/>
      <c r="AU6" s="119"/>
      <c r="AV6" s="116"/>
      <c r="AW6" s="119"/>
      <c r="AX6" s="116"/>
      <c r="AY6" s="119"/>
      <c r="AZ6" s="116"/>
      <c r="BA6" s="119"/>
      <c r="BB6" s="116"/>
      <c r="BC6" s="119"/>
      <c r="BD6" s="116"/>
      <c r="BE6" s="119"/>
      <c r="BF6" s="116"/>
      <c r="BG6" s="119"/>
      <c r="BH6" s="116"/>
      <c r="BI6" s="119"/>
      <c r="BJ6" s="116"/>
      <c r="BK6" s="119"/>
      <c r="BL6" s="116"/>
      <c r="BM6" s="119"/>
      <c r="BN6" s="116"/>
      <c r="BO6" s="119"/>
      <c r="BP6" s="116"/>
      <c r="BQ6" s="119"/>
      <c r="BR6" s="116"/>
      <c r="BS6" s="119"/>
      <c r="BT6" s="116"/>
      <c r="BU6" s="119"/>
      <c r="BV6" s="116"/>
      <c r="BW6" s="119"/>
      <c r="BX6" s="116"/>
      <c r="BY6" s="119"/>
      <c r="BZ6" s="116"/>
      <c r="CA6" s="119"/>
      <c r="CB6" s="116"/>
      <c r="CC6" s="119"/>
      <c r="CD6" s="116"/>
      <c r="CE6" s="119"/>
      <c r="CF6" s="116"/>
      <c r="CG6" s="119"/>
      <c r="CH6" s="116"/>
      <c r="CI6" s="119"/>
      <c r="CJ6" s="116"/>
      <c r="CK6" s="119"/>
      <c r="CL6" s="116"/>
      <c r="CM6" s="119"/>
      <c r="CN6" s="116"/>
      <c r="CO6" s="119"/>
      <c r="CP6" s="116"/>
      <c r="CQ6" s="119"/>
      <c r="CR6" s="116"/>
      <c r="CS6" s="119"/>
      <c r="CT6" s="116"/>
      <c r="CU6" s="119"/>
      <c r="CV6" s="116"/>
      <c r="CW6" s="119"/>
      <c r="CX6" s="116"/>
      <c r="CY6" s="119"/>
      <c r="CZ6" s="116"/>
      <c r="DA6" s="119"/>
      <c r="DB6" s="116"/>
      <c r="DC6" s="119"/>
      <c r="DD6" s="116"/>
      <c r="DE6" s="122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X6" s="11"/>
      <c r="FY6" s="11"/>
      <c r="FZ6" s="1"/>
      <c r="GA6" s="11"/>
      <c r="GB6" s="1"/>
      <c r="GC6" s="1"/>
      <c r="GD6" s="1"/>
      <c r="GE6" s="11"/>
      <c r="GF6" s="11"/>
      <c r="GG6" s="1"/>
      <c r="GH6" s="11"/>
      <c r="GI6" s="1"/>
      <c r="HB6" s="73"/>
      <c r="HC6" s="73"/>
      <c r="HD6" s="73"/>
      <c r="HE6" s="73"/>
      <c r="HF6" s="73"/>
      <c r="HG6" s="73"/>
      <c r="HH6" s="73"/>
      <c r="HI6" s="72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4"/>
      <c r="HU6" s="75"/>
      <c r="HV6" s="75"/>
      <c r="HW6" s="76"/>
      <c r="HX6" s="75"/>
      <c r="HY6" s="76"/>
      <c r="HZ6" s="75"/>
      <c r="IA6" s="75"/>
      <c r="IB6" s="75"/>
      <c r="IC6" s="75"/>
      <c r="ID6" s="76"/>
      <c r="IE6" s="75"/>
      <c r="IF6" s="75"/>
      <c r="IG6" s="75"/>
      <c r="IH6" s="11"/>
      <c r="II6" s="11"/>
      <c r="IJ6" s="1"/>
      <c r="IK6" s="1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97"/>
      <c r="JG6" s="11"/>
      <c r="JH6" s="11"/>
      <c r="JI6" s="11"/>
      <c r="JJ6" s="11"/>
      <c r="JK6" s="11"/>
      <c r="JL6" s="1"/>
      <c r="JM6" s="1"/>
      <c r="JN6" s="1"/>
      <c r="JO6" s="1"/>
      <c r="JP6" s="1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6"/>
      <c r="KC6" s="66"/>
      <c r="KD6" s="66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</row>
    <row r="7" spans="1:503" customFormat="1" ht="14.25" thickBot="1">
      <c r="B7" t="s">
        <v>20</v>
      </c>
      <c r="C7" s="114"/>
      <c r="D7" s="116"/>
      <c r="E7" s="119"/>
      <c r="F7" s="116"/>
      <c r="G7" s="119"/>
      <c r="H7" s="116"/>
      <c r="I7" s="119"/>
      <c r="J7" s="116"/>
      <c r="K7" s="120"/>
      <c r="L7" s="116"/>
      <c r="M7" s="119"/>
      <c r="N7" s="116"/>
      <c r="O7" s="119"/>
      <c r="P7" s="116"/>
      <c r="Q7" s="119"/>
      <c r="R7" s="116"/>
      <c r="S7" s="119"/>
      <c r="T7" s="116"/>
      <c r="U7" s="119"/>
      <c r="V7" s="116"/>
      <c r="W7" s="119"/>
      <c r="X7" s="116"/>
      <c r="Y7" s="119"/>
      <c r="Z7" s="116"/>
      <c r="AA7" s="119"/>
      <c r="AB7" s="116"/>
      <c r="AC7" s="119"/>
      <c r="AD7" s="116"/>
      <c r="AE7" s="120"/>
      <c r="AF7" s="116"/>
      <c r="AG7" s="119"/>
      <c r="AH7" s="116"/>
      <c r="AI7" s="119"/>
      <c r="AJ7" s="116"/>
      <c r="AK7" s="119"/>
      <c r="AL7" s="116"/>
      <c r="AM7" s="119"/>
      <c r="AN7" s="116"/>
      <c r="AO7" s="119"/>
      <c r="AP7" s="116"/>
      <c r="AQ7" s="119"/>
      <c r="AR7" s="116"/>
      <c r="AS7" s="119"/>
      <c r="AT7" s="116"/>
      <c r="AU7" s="119"/>
      <c r="AV7" s="116"/>
      <c r="AW7" s="119"/>
      <c r="AX7" s="116"/>
      <c r="AY7" s="119"/>
      <c r="AZ7" s="116"/>
      <c r="BA7" s="119"/>
      <c r="BB7" s="116"/>
      <c r="BC7" s="119"/>
      <c r="BD7" s="116"/>
      <c r="BE7" s="119"/>
      <c r="BF7" s="116"/>
      <c r="BG7" s="119"/>
      <c r="BH7" s="116"/>
      <c r="BI7" s="119"/>
      <c r="BJ7" s="116"/>
      <c r="BK7" s="119"/>
      <c r="BL7" s="116"/>
      <c r="BM7" s="119"/>
      <c r="BN7" s="116"/>
      <c r="BO7" s="119"/>
      <c r="BP7" s="116"/>
      <c r="BQ7" s="119"/>
      <c r="BR7" s="116"/>
      <c r="BS7" s="119"/>
      <c r="BT7" s="116"/>
      <c r="BU7" s="119"/>
      <c r="BV7" s="116"/>
      <c r="BW7" s="119"/>
      <c r="BX7" s="116"/>
      <c r="BY7" s="119"/>
      <c r="BZ7" s="116"/>
      <c r="CA7" s="119"/>
      <c r="CB7" s="116"/>
      <c r="CC7" s="119"/>
      <c r="CD7" s="117"/>
      <c r="CE7" s="119"/>
      <c r="CF7" s="116"/>
      <c r="CG7" s="119"/>
      <c r="CH7" s="116"/>
      <c r="CI7" s="119"/>
      <c r="CJ7" s="116"/>
      <c r="CK7" s="119"/>
      <c r="CL7" s="116"/>
      <c r="CM7" s="119"/>
      <c r="CN7" s="116"/>
      <c r="CO7" s="119"/>
      <c r="CP7" s="116"/>
      <c r="CQ7" s="119"/>
      <c r="CR7" s="116"/>
      <c r="CS7" s="119"/>
      <c r="CT7" s="117"/>
      <c r="CU7" s="119"/>
      <c r="CV7" s="116"/>
      <c r="CW7" s="119"/>
      <c r="CX7" s="116"/>
      <c r="CY7" s="119"/>
      <c r="CZ7" s="116"/>
      <c r="DA7" s="119"/>
      <c r="DB7" s="116"/>
      <c r="DC7" s="119"/>
      <c r="DD7" s="116"/>
      <c r="DE7" s="122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X7" s="11"/>
      <c r="FY7" s="11"/>
      <c r="FZ7" s="1"/>
      <c r="GA7" s="11"/>
      <c r="GB7" s="1"/>
      <c r="GC7" s="1"/>
      <c r="GD7" s="1"/>
      <c r="GE7" s="11"/>
      <c r="GF7" s="11"/>
      <c r="GG7" s="1"/>
      <c r="GH7" s="11"/>
      <c r="GI7" s="1"/>
      <c r="HB7" s="88"/>
      <c r="HC7" s="88"/>
      <c r="HD7" s="88"/>
      <c r="HE7" s="88"/>
      <c r="HF7" s="88"/>
      <c r="HG7" s="88"/>
      <c r="HH7" s="88"/>
      <c r="HI7" s="87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9"/>
      <c r="HU7" s="90"/>
      <c r="HV7" s="90"/>
      <c r="HW7" s="91"/>
      <c r="HX7" s="90"/>
      <c r="HY7" s="91"/>
      <c r="HZ7" s="90"/>
      <c r="IA7" s="90"/>
      <c r="IB7" s="90"/>
      <c r="IC7" s="90"/>
      <c r="ID7" s="91"/>
      <c r="IE7" s="90"/>
      <c r="IF7" s="90"/>
      <c r="IG7" s="90"/>
      <c r="IH7" s="11"/>
      <c r="II7" s="11"/>
      <c r="IJ7" s="1"/>
      <c r="IK7" s="1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97"/>
      <c r="JG7" s="11"/>
      <c r="JH7" s="11"/>
      <c r="JI7" s="11"/>
      <c r="JJ7" s="11"/>
      <c r="JK7" s="11"/>
      <c r="JL7" s="1"/>
      <c r="JM7" s="1"/>
      <c r="JN7" s="1"/>
      <c r="JO7" s="1"/>
      <c r="JP7" s="1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</row>
    <row r="8" spans="1:503" customFormat="1" ht="14.25" thickBot="1">
      <c r="B8" t="s">
        <v>21</v>
      </c>
      <c r="C8" s="114"/>
      <c r="D8" s="116"/>
      <c r="E8" s="119"/>
      <c r="F8" s="116"/>
      <c r="G8" s="119"/>
      <c r="H8" s="116"/>
      <c r="I8" s="119"/>
      <c r="J8" s="116"/>
      <c r="K8" s="119"/>
      <c r="L8" s="116"/>
      <c r="M8" s="119"/>
      <c r="N8" s="116"/>
      <c r="O8" s="119"/>
      <c r="P8" s="116"/>
      <c r="Q8" s="119"/>
      <c r="R8" s="116"/>
      <c r="S8" s="119"/>
      <c r="T8" s="116"/>
      <c r="U8" s="119"/>
      <c r="V8" s="116"/>
      <c r="W8" s="119"/>
      <c r="X8" s="116"/>
      <c r="Y8" s="119"/>
      <c r="Z8" s="116"/>
      <c r="AA8" s="119"/>
      <c r="AB8" s="116"/>
      <c r="AC8" s="119"/>
      <c r="AD8" s="116"/>
      <c r="AE8" s="120"/>
      <c r="AF8" s="116"/>
      <c r="AG8" s="119"/>
      <c r="AH8" s="116"/>
      <c r="AI8" s="120"/>
      <c r="AJ8" s="116"/>
      <c r="AK8" s="119"/>
      <c r="AL8" s="116"/>
      <c r="AM8" s="119"/>
      <c r="AN8" s="117"/>
      <c r="AO8" s="120"/>
      <c r="AP8" s="116"/>
      <c r="AQ8" s="119"/>
      <c r="AR8" s="116"/>
      <c r="AS8" s="119"/>
      <c r="AT8" s="116"/>
      <c r="AU8" s="119"/>
      <c r="AV8" s="116"/>
      <c r="AW8" s="119"/>
      <c r="AX8" s="116"/>
      <c r="AY8" s="119"/>
      <c r="AZ8" s="116"/>
      <c r="BA8" s="119"/>
      <c r="BB8" s="116"/>
      <c r="BC8" s="119"/>
      <c r="BD8" s="116"/>
      <c r="BE8" s="119"/>
      <c r="BF8" s="116"/>
      <c r="BG8" s="119"/>
      <c r="BH8" s="116"/>
      <c r="BI8" s="119"/>
      <c r="BJ8" s="116"/>
      <c r="BK8" s="119"/>
      <c r="BL8" s="116"/>
      <c r="BM8" s="119"/>
      <c r="BN8" s="116"/>
      <c r="BO8" s="119"/>
      <c r="BP8" s="116"/>
      <c r="BQ8" s="119"/>
      <c r="BR8" s="116"/>
      <c r="BS8" s="119"/>
      <c r="BT8" s="116"/>
      <c r="BU8" s="119"/>
      <c r="BV8" s="116"/>
      <c r="BW8" s="119"/>
      <c r="BX8" s="116"/>
      <c r="BY8" s="119"/>
      <c r="BZ8" s="116"/>
      <c r="CA8" s="119"/>
      <c r="CB8" s="116"/>
      <c r="CC8" s="119"/>
      <c r="CD8" s="117"/>
      <c r="CE8" s="119"/>
      <c r="CF8" s="116"/>
      <c r="CG8" s="120"/>
      <c r="CH8" s="116"/>
      <c r="CI8" s="119"/>
      <c r="CJ8" s="117"/>
      <c r="CK8" s="119"/>
      <c r="CL8" s="116"/>
      <c r="CM8" s="119"/>
      <c r="CN8" s="116"/>
      <c r="CO8" s="119"/>
      <c r="CP8" s="116"/>
      <c r="CQ8" s="119"/>
      <c r="CR8" s="116"/>
      <c r="CS8" s="119"/>
      <c r="CT8" s="117"/>
      <c r="CU8" s="119"/>
      <c r="CV8" s="116"/>
      <c r="CW8" s="119"/>
      <c r="CX8" s="116"/>
      <c r="CY8" s="119"/>
      <c r="CZ8" s="116"/>
      <c r="DA8" s="119"/>
      <c r="DB8" s="116"/>
      <c r="DC8" s="119"/>
      <c r="DD8" s="116"/>
      <c r="DE8" s="122"/>
      <c r="DF8" s="105"/>
      <c r="DG8" s="105"/>
      <c r="DH8" s="105"/>
      <c r="DI8" s="105"/>
      <c r="DJ8" s="105"/>
      <c r="DK8" s="105"/>
      <c r="DL8" s="105"/>
      <c r="DM8" s="105"/>
      <c r="DN8" s="105"/>
      <c r="DO8" s="65"/>
      <c r="DP8" s="105"/>
      <c r="DQ8" s="105"/>
      <c r="DR8" s="105"/>
      <c r="DS8" s="105"/>
      <c r="DT8" s="105"/>
      <c r="DU8" s="65"/>
      <c r="DV8" s="105"/>
      <c r="DW8" s="105"/>
      <c r="DX8" s="105"/>
      <c r="DY8" s="105"/>
      <c r="DZ8" s="105"/>
      <c r="EA8" s="105"/>
      <c r="EB8" s="105"/>
      <c r="EC8" s="105"/>
      <c r="ED8" s="105"/>
      <c r="EE8" s="6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66"/>
      <c r="EV8" s="66"/>
      <c r="EW8" s="66"/>
      <c r="EX8" s="66"/>
      <c r="EY8" s="66"/>
      <c r="EZ8" s="66"/>
      <c r="FA8" s="66"/>
      <c r="FB8" s="65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X8" s="11"/>
      <c r="FY8" s="11"/>
      <c r="FZ8" s="1"/>
      <c r="GA8" s="11"/>
      <c r="GB8" s="1"/>
      <c r="GC8" s="1"/>
      <c r="GD8" s="1"/>
      <c r="GE8" s="11"/>
      <c r="GF8" s="11"/>
      <c r="GG8" s="1"/>
      <c r="GH8" s="11"/>
      <c r="GI8" s="1"/>
      <c r="HB8" s="88"/>
      <c r="HC8" s="88"/>
      <c r="HD8" s="88"/>
      <c r="HE8" s="88"/>
      <c r="HF8" s="88"/>
      <c r="HG8" s="88"/>
      <c r="HH8" s="88"/>
      <c r="HI8" s="87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9"/>
      <c r="HU8" s="90"/>
      <c r="HV8" s="90"/>
      <c r="HW8" s="91"/>
      <c r="HX8" s="90"/>
      <c r="HY8" s="91"/>
      <c r="HZ8" s="90"/>
      <c r="IA8" s="90"/>
      <c r="IB8" s="90"/>
      <c r="IC8" s="90"/>
      <c r="ID8" s="91"/>
      <c r="IE8" s="90"/>
      <c r="IF8" s="90"/>
      <c r="IG8" s="90"/>
      <c r="IH8" s="11"/>
      <c r="II8" s="11"/>
      <c r="IJ8" s="1"/>
      <c r="IK8" s="1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97"/>
      <c r="JG8" s="11"/>
      <c r="JH8" s="11"/>
      <c r="JI8" s="11"/>
      <c r="JJ8" s="11"/>
      <c r="JK8" s="11"/>
      <c r="JL8" s="1"/>
      <c r="JM8" s="1"/>
      <c r="JN8" s="1"/>
      <c r="JO8" s="1"/>
      <c r="JP8" s="1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</row>
    <row r="9" spans="1:503" customFormat="1" ht="14.25" thickBot="1">
      <c r="B9" t="s">
        <v>7</v>
      </c>
      <c r="C9" s="114"/>
      <c r="D9" s="116"/>
      <c r="E9" s="119"/>
      <c r="F9" s="116"/>
      <c r="G9" s="119"/>
      <c r="H9" s="116"/>
      <c r="I9" s="119"/>
      <c r="J9" s="116"/>
      <c r="K9" s="119"/>
      <c r="L9" s="116"/>
      <c r="M9" s="119"/>
      <c r="N9" s="116"/>
      <c r="O9" s="119"/>
      <c r="P9" s="116"/>
      <c r="Q9" s="119"/>
      <c r="R9" s="116"/>
      <c r="S9" s="119"/>
      <c r="T9" s="116"/>
      <c r="U9" s="119"/>
      <c r="V9" s="116"/>
      <c r="W9" s="119"/>
      <c r="X9" s="116"/>
      <c r="Y9" s="119"/>
      <c r="Z9" s="116"/>
      <c r="AA9" s="119"/>
      <c r="AB9" s="116"/>
      <c r="AC9" s="119"/>
      <c r="AD9" s="116"/>
      <c r="AE9" s="119"/>
      <c r="AF9" s="116"/>
      <c r="AG9" s="119"/>
      <c r="AH9" s="116"/>
      <c r="AI9" s="119"/>
      <c r="AJ9" s="116"/>
      <c r="AK9" s="119"/>
      <c r="AL9" s="116"/>
      <c r="AM9" s="119"/>
      <c r="AN9" s="116"/>
      <c r="AO9" s="119"/>
      <c r="AP9" s="116"/>
      <c r="AQ9" s="119"/>
      <c r="AR9" s="116"/>
      <c r="AS9" s="119"/>
      <c r="AT9" s="116"/>
      <c r="AU9" s="119"/>
      <c r="AV9" s="116"/>
      <c r="AW9" s="119"/>
      <c r="AX9" s="116"/>
      <c r="AY9" s="119"/>
      <c r="AZ9" s="116"/>
      <c r="BA9" s="119"/>
      <c r="BB9" s="116"/>
      <c r="BC9" s="119"/>
      <c r="BD9" s="116"/>
      <c r="BE9" s="119"/>
      <c r="BF9" s="116"/>
      <c r="BG9" s="119"/>
      <c r="BH9" s="116"/>
      <c r="BI9" s="119"/>
      <c r="BJ9" s="116"/>
      <c r="BK9" s="119"/>
      <c r="BL9" s="116"/>
      <c r="BM9" s="119"/>
      <c r="BN9" s="116"/>
      <c r="BO9" s="119"/>
      <c r="BP9" s="116"/>
      <c r="BQ9" s="119"/>
      <c r="BR9" s="116"/>
      <c r="BS9" s="119"/>
      <c r="BT9" s="116"/>
      <c r="BU9" s="119"/>
      <c r="BV9" s="116"/>
      <c r="BW9" s="119"/>
      <c r="BX9" s="116"/>
      <c r="BY9" s="119"/>
      <c r="BZ9" s="116"/>
      <c r="CA9" s="119"/>
      <c r="CB9" s="116"/>
      <c r="CC9" s="119"/>
      <c r="CD9" s="116"/>
      <c r="CE9" s="119"/>
      <c r="CF9" s="116"/>
      <c r="CG9" s="119"/>
      <c r="CH9" s="116"/>
      <c r="CI9" s="119"/>
      <c r="CJ9" s="116"/>
      <c r="CK9" s="119"/>
      <c r="CL9" s="116"/>
      <c r="CM9" s="119"/>
      <c r="CN9" s="116"/>
      <c r="CO9" s="119"/>
      <c r="CP9" s="116"/>
      <c r="CQ9" s="119"/>
      <c r="CR9" s="116"/>
      <c r="CS9" s="119"/>
      <c r="CT9" s="116"/>
      <c r="CU9" s="119"/>
      <c r="CV9" s="116"/>
      <c r="CW9" s="119"/>
      <c r="CX9" s="116"/>
      <c r="CY9" s="119"/>
      <c r="CZ9" s="116"/>
      <c r="DA9" s="119"/>
      <c r="DB9" s="116"/>
      <c r="DC9" s="119"/>
      <c r="DD9" s="116"/>
      <c r="DE9" s="122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X9" s="11"/>
      <c r="FY9" s="11"/>
      <c r="FZ9" s="1"/>
      <c r="GA9" s="11"/>
      <c r="GB9" s="1"/>
      <c r="GC9" s="1"/>
      <c r="GD9" s="1"/>
      <c r="GE9" s="11"/>
      <c r="GF9" s="11"/>
      <c r="GG9" s="1"/>
      <c r="GH9" s="11"/>
      <c r="GI9" s="1"/>
      <c r="HB9" s="88"/>
      <c r="HC9" s="88"/>
      <c r="HD9" s="88"/>
      <c r="HE9" s="88"/>
      <c r="HF9" s="88"/>
      <c r="HG9" s="88"/>
      <c r="HH9" s="88"/>
      <c r="HI9" s="87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9"/>
      <c r="HU9" s="90"/>
      <c r="HV9" s="90"/>
      <c r="HW9" s="91"/>
      <c r="HX9" s="90"/>
      <c r="HY9" s="91"/>
      <c r="HZ9" s="90"/>
      <c r="IA9" s="90"/>
      <c r="IB9" s="90"/>
      <c r="IC9" s="90"/>
      <c r="ID9" s="91"/>
      <c r="IE9" s="90"/>
      <c r="IF9" s="90"/>
      <c r="IG9" s="90"/>
      <c r="IH9" s="11"/>
      <c r="II9" s="11"/>
      <c r="IJ9" s="1"/>
      <c r="IK9" s="1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97"/>
      <c r="JG9" s="11"/>
      <c r="JH9" s="11"/>
      <c r="JI9" s="11"/>
      <c r="JJ9" s="11"/>
      <c r="JK9" s="11"/>
      <c r="JL9" s="1"/>
      <c r="JM9" s="1"/>
      <c r="JN9" s="1"/>
      <c r="JO9" s="1"/>
      <c r="JP9" s="1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</row>
    <row r="10" spans="1:503" customFormat="1" ht="14.25" thickBot="1">
      <c r="B10" t="s">
        <v>8</v>
      </c>
      <c r="C10" s="114"/>
      <c r="D10" s="116"/>
      <c r="E10" s="119"/>
      <c r="F10" s="116"/>
      <c r="G10" s="119"/>
      <c r="H10" s="116"/>
      <c r="I10" s="119"/>
      <c r="J10" s="116"/>
      <c r="K10" s="119"/>
      <c r="L10" s="116"/>
      <c r="M10" s="119"/>
      <c r="N10" s="116"/>
      <c r="O10" s="119"/>
      <c r="P10" s="116"/>
      <c r="Q10" s="119"/>
      <c r="R10" s="116"/>
      <c r="S10" s="119"/>
      <c r="T10" s="116"/>
      <c r="U10" s="119"/>
      <c r="V10" s="116"/>
      <c r="W10" s="119"/>
      <c r="X10" s="116"/>
      <c r="Y10" s="119"/>
      <c r="Z10" s="116"/>
      <c r="AA10" s="119"/>
      <c r="AB10" s="116"/>
      <c r="AC10" s="119"/>
      <c r="AD10" s="116"/>
      <c r="AE10" s="119"/>
      <c r="AF10" s="116"/>
      <c r="AG10" s="119"/>
      <c r="AH10" s="116"/>
      <c r="AI10" s="119"/>
      <c r="AJ10" s="116"/>
      <c r="AK10" s="119"/>
      <c r="AL10" s="116"/>
      <c r="AM10" s="119"/>
      <c r="AN10" s="116"/>
      <c r="AO10" s="119"/>
      <c r="AP10" s="116"/>
      <c r="AQ10" s="119"/>
      <c r="AR10" s="116"/>
      <c r="AS10" s="119"/>
      <c r="AT10" s="116"/>
      <c r="AU10" s="119"/>
      <c r="AV10" s="116"/>
      <c r="AW10" s="119"/>
      <c r="AX10" s="116"/>
      <c r="AY10" s="119"/>
      <c r="AZ10" s="116"/>
      <c r="BA10" s="119"/>
      <c r="BB10" s="116"/>
      <c r="BC10" s="119"/>
      <c r="BD10" s="116"/>
      <c r="BE10" s="119"/>
      <c r="BF10" s="116"/>
      <c r="BG10" s="119"/>
      <c r="BH10" s="116"/>
      <c r="BI10" s="119"/>
      <c r="BJ10" s="116"/>
      <c r="BK10" s="119"/>
      <c r="BL10" s="116"/>
      <c r="BM10" s="119"/>
      <c r="BN10" s="116"/>
      <c r="BO10" s="119"/>
      <c r="BP10" s="116"/>
      <c r="BQ10" s="119"/>
      <c r="BR10" s="116"/>
      <c r="BS10" s="119"/>
      <c r="BT10" s="116"/>
      <c r="BU10" s="119"/>
      <c r="BV10" s="116"/>
      <c r="BW10" s="119"/>
      <c r="BX10" s="116"/>
      <c r="BY10" s="119"/>
      <c r="BZ10" s="116"/>
      <c r="CA10" s="119"/>
      <c r="CB10" s="116"/>
      <c r="CC10" s="119"/>
      <c r="CD10" s="116"/>
      <c r="CE10" s="119"/>
      <c r="CF10" s="116"/>
      <c r="CG10" s="119"/>
      <c r="CH10" s="116"/>
      <c r="CI10" s="119"/>
      <c r="CJ10" s="116"/>
      <c r="CK10" s="119"/>
      <c r="CL10" s="116"/>
      <c r="CM10" s="119"/>
      <c r="CN10" s="116"/>
      <c r="CO10" s="119"/>
      <c r="CP10" s="116"/>
      <c r="CQ10" s="119"/>
      <c r="CR10" s="116"/>
      <c r="CS10" s="119"/>
      <c r="CT10" s="116"/>
      <c r="CU10" s="119"/>
      <c r="CV10" s="116"/>
      <c r="CW10" s="119"/>
      <c r="CX10" s="116"/>
      <c r="CY10" s="119"/>
      <c r="CZ10" s="116"/>
      <c r="DA10" s="119"/>
      <c r="DB10" s="116"/>
      <c r="DC10" s="119"/>
      <c r="DD10" s="116"/>
      <c r="DE10" s="122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X10" s="11"/>
      <c r="FY10" s="11"/>
      <c r="FZ10" s="1"/>
      <c r="GA10" s="11"/>
      <c r="GB10" s="1"/>
      <c r="GC10" s="1"/>
      <c r="GD10" s="1"/>
      <c r="GE10" s="11"/>
      <c r="GF10" s="11"/>
      <c r="GG10" s="1"/>
      <c r="GH10" s="11"/>
      <c r="GI10" s="1"/>
      <c r="HB10" s="88"/>
      <c r="HC10" s="88"/>
      <c r="HD10" s="88"/>
      <c r="HE10" s="88"/>
      <c r="HF10" s="88"/>
      <c r="HG10" s="88"/>
      <c r="HH10" s="88"/>
      <c r="HI10" s="87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9"/>
      <c r="HU10" s="90"/>
      <c r="HV10" s="90"/>
      <c r="HW10" s="91"/>
      <c r="HX10" s="90"/>
      <c r="HY10" s="91"/>
      <c r="HZ10" s="90"/>
      <c r="IA10" s="90"/>
      <c r="IB10" s="90"/>
      <c r="IC10" s="90"/>
      <c r="ID10" s="91"/>
      <c r="IE10" s="90"/>
      <c r="IF10" s="90"/>
      <c r="IG10" s="90"/>
      <c r="IH10" s="11"/>
      <c r="II10" s="11"/>
      <c r="IJ10" s="1"/>
      <c r="IK10" s="1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97"/>
      <c r="JG10" s="11"/>
      <c r="JH10" s="11"/>
      <c r="JI10" s="11"/>
      <c r="JJ10" s="11"/>
      <c r="JK10" s="11"/>
      <c r="JL10" s="1"/>
      <c r="JM10" s="1"/>
      <c r="JN10" s="1"/>
      <c r="JO10" s="1"/>
      <c r="JP10" s="1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</row>
    <row r="11" spans="1:503" customFormat="1" ht="14.25" thickBot="1">
      <c r="B11" t="s">
        <v>9</v>
      </c>
      <c r="C11" s="114"/>
      <c r="D11" s="116"/>
      <c r="E11" s="119"/>
      <c r="F11" s="116"/>
      <c r="G11" s="119"/>
      <c r="H11" s="116"/>
      <c r="I11" s="119"/>
      <c r="J11" s="116"/>
      <c r="K11" s="119"/>
      <c r="L11" s="116"/>
      <c r="M11" s="119"/>
      <c r="N11" s="116"/>
      <c r="O11" s="119"/>
      <c r="P11" s="116"/>
      <c r="Q11" s="119"/>
      <c r="R11" s="116"/>
      <c r="S11" s="119"/>
      <c r="T11" s="116"/>
      <c r="U11" s="119"/>
      <c r="V11" s="116"/>
      <c r="W11" s="119"/>
      <c r="X11" s="116"/>
      <c r="Y11" s="119"/>
      <c r="Z11" s="116"/>
      <c r="AA11" s="119"/>
      <c r="AB11" s="116"/>
      <c r="AC11" s="119"/>
      <c r="AD11" s="116"/>
      <c r="AE11" s="119"/>
      <c r="AF11" s="116"/>
      <c r="AG11" s="119"/>
      <c r="AH11" s="116"/>
      <c r="AI11" s="119"/>
      <c r="AJ11" s="116"/>
      <c r="AK11" s="119"/>
      <c r="AL11" s="116"/>
      <c r="AM11" s="119"/>
      <c r="AN11" s="116"/>
      <c r="AO11" s="119"/>
      <c r="AP11" s="116"/>
      <c r="AQ11" s="119"/>
      <c r="AR11" s="116"/>
      <c r="AS11" s="119"/>
      <c r="AT11" s="116"/>
      <c r="AU11" s="119"/>
      <c r="AV11" s="116"/>
      <c r="AW11" s="119"/>
      <c r="AX11" s="116"/>
      <c r="AY11" s="119"/>
      <c r="AZ11" s="116"/>
      <c r="BA11" s="119"/>
      <c r="BB11" s="116"/>
      <c r="BC11" s="119"/>
      <c r="BD11" s="116"/>
      <c r="BE11" s="119"/>
      <c r="BF11" s="116"/>
      <c r="BG11" s="119"/>
      <c r="BH11" s="116"/>
      <c r="BI11" s="119"/>
      <c r="BJ11" s="116"/>
      <c r="BK11" s="119"/>
      <c r="BL11" s="116"/>
      <c r="BM11" s="119"/>
      <c r="BN11" s="116"/>
      <c r="BO11" s="119"/>
      <c r="BP11" s="116"/>
      <c r="BQ11" s="119"/>
      <c r="BR11" s="116"/>
      <c r="BS11" s="119"/>
      <c r="BT11" s="116"/>
      <c r="BU11" s="119"/>
      <c r="BV11" s="116"/>
      <c r="BW11" s="119"/>
      <c r="BX11" s="116"/>
      <c r="BY11" s="119"/>
      <c r="BZ11" s="117"/>
      <c r="CA11" s="119"/>
      <c r="CB11" s="116"/>
      <c r="CC11" s="119"/>
      <c r="CD11" s="116"/>
      <c r="CE11" s="119"/>
      <c r="CF11" s="116"/>
      <c r="CG11" s="119"/>
      <c r="CH11" s="116"/>
      <c r="CI11" s="119"/>
      <c r="CJ11" s="116"/>
      <c r="CK11" s="119"/>
      <c r="CL11" s="116"/>
      <c r="CM11" s="119"/>
      <c r="CN11" s="116"/>
      <c r="CO11" s="119"/>
      <c r="CP11" s="116"/>
      <c r="CQ11" s="119"/>
      <c r="CR11" s="116"/>
      <c r="CS11" s="119"/>
      <c r="CT11" s="116"/>
      <c r="CU11" s="119"/>
      <c r="CV11" s="116"/>
      <c r="CW11" s="119"/>
      <c r="CX11" s="116"/>
      <c r="CY11" s="119"/>
      <c r="CZ11" s="116"/>
      <c r="DA11" s="119"/>
      <c r="DB11" s="116"/>
      <c r="DC11" s="119"/>
      <c r="DD11" s="116"/>
      <c r="DE11" s="122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X11" s="11"/>
      <c r="FY11" s="11"/>
      <c r="FZ11" s="1"/>
      <c r="GA11" s="11"/>
      <c r="GB11" s="1"/>
      <c r="GC11" s="1"/>
      <c r="GD11" s="1"/>
      <c r="GE11" s="11"/>
      <c r="GF11" s="11"/>
      <c r="GG11" s="1"/>
      <c r="GH11" s="11"/>
      <c r="GI11" s="1"/>
      <c r="HB11" s="88"/>
      <c r="HC11" s="88"/>
      <c r="HD11" s="88"/>
      <c r="HE11" s="88"/>
      <c r="HF11" s="88"/>
      <c r="HG11" s="88"/>
      <c r="HH11" s="88"/>
      <c r="HI11" s="87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9"/>
      <c r="HU11" s="90"/>
      <c r="HV11" s="90"/>
      <c r="HW11" s="91"/>
      <c r="HX11" s="90"/>
      <c r="HY11" s="91"/>
      <c r="HZ11" s="90"/>
      <c r="IA11" s="90"/>
      <c r="IB11" s="90"/>
      <c r="IC11" s="90"/>
      <c r="ID11" s="91"/>
      <c r="IE11" s="90"/>
      <c r="IF11" s="90"/>
      <c r="IG11" s="90"/>
      <c r="IH11" s="11"/>
      <c r="II11" s="11"/>
      <c r="IJ11" s="1"/>
      <c r="IK11" s="1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97"/>
      <c r="JG11" s="11"/>
      <c r="JH11" s="11"/>
      <c r="JI11" s="11"/>
      <c r="JJ11" s="11"/>
      <c r="JK11" s="11"/>
      <c r="JL11" s="1"/>
      <c r="JM11" s="1"/>
      <c r="JN11" s="1"/>
      <c r="JO11" s="1"/>
      <c r="JP11" s="1"/>
      <c r="JQ11" s="66"/>
      <c r="JR11" s="66"/>
      <c r="JS11" s="66"/>
      <c r="JT11" s="66"/>
      <c r="JU11" s="66"/>
      <c r="JV11" s="66"/>
      <c r="JW11" s="66"/>
      <c r="JX11" s="66"/>
      <c r="JY11" s="66"/>
      <c r="JZ11" s="66"/>
      <c r="KA11" s="66"/>
      <c r="KB11" s="66"/>
      <c r="KC11" s="66"/>
      <c r="KD11" s="66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</row>
    <row r="12" spans="1:503" customFormat="1" ht="14.25" thickBot="1">
      <c r="B12" t="s">
        <v>10</v>
      </c>
      <c r="C12" s="114"/>
      <c r="D12" s="116"/>
      <c r="E12" s="119"/>
      <c r="F12" s="116"/>
      <c r="G12" s="119"/>
      <c r="H12" s="116"/>
      <c r="I12" s="119"/>
      <c r="J12" s="116"/>
      <c r="K12" s="119"/>
      <c r="L12" s="116"/>
      <c r="M12" s="119"/>
      <c r="N12" s="116"/>
      <c r="O12" s="119"/>
      <c r="P12" s="116"/>
      <c r="Q12" s="119"/>
      <c r="R12" s="116"/>
      <c r="S12" s="119"/>
      <c r="T12" s="116"/>
      <c r="U12" s="119"/>
      <c r="V12" s="116"/>
      <c r="W12" s="119"/>
      <c r="X12" s="116"/>
      <c r="Y12" s="119"/>
      <c r="Z12" s="116"/>
      <c r="AA12" s="119"/>
      <c r="AB12" s="116"/>
      <c r="AC12" s="119"/>
      <c r="AD12" s="116"/>
      <c r="AE12" s="119"/>
      <c r="AF12" s="116"/>
      <c r="AG12" s="119"/>
      <c r="AH12" s="116"/>
      <c r="AI12" s="119"/>
      <c r="AJ12" s="116"/>
      <c r="AK12" s="119"/>
      <c r="AL12" s="116"/>
      <c r="AM12" s="119"/>
      <c r="AN12" s="116"/>
      <c r="AO12" s="119"/>
      <c r="AP12" s="116"/>
      <c r="AQ12" s="119"/>
      <c r="AR12" s="116"/>
      <c r="AS12" s="119"/>
      <c r="AT12" s="116"/>
      <c r="AU12" s="119"/>
      <c r="AV12" s="116"/>
      <c r="AW12" s="119"/>
      <c r="AX12" s="116"/>
      <c r="AY12" s="119"/>
      <c r="AZ12" s="116"/>
      <c r="BA12" s="119"/>
      <c r="BB12" s="116"/>
      <c r="BC12" s="119"/>
      <c r="BD12" s="116"/>
      <c r="BE12" s="119"/>
      <c r="BF12" s="116"/>
      <c r="BG12" s="119"/>
      <c r="BH12" s="116"/>
      <c r="BI12" s="119"/>
      <c r="BJ12" s="116"/>
      <c r="BK12" s="119"/>
      <c r="BL12" s="116"/>
      <c r="BM12" s="119"/>
      <c r="BN12" s="116"/>
      <c r="BO12" s="119"/>
      <c r="BP12" s="116"/>
      <c r="BQ12" s="119"/>
      <c r="BR12" s="116"/>
      <c r="BS12" s="119"/>
      <c r="BT12" s="116"/>
      <c r="BU12" s="119"/>
      <c r="BV12" s="116"/>
      <c r="BW12" s="119"/>
      <c r="BX12" s="116"/>
      <c r="BY12" s="119"/>
      <c r="BZ12" s="116"/>
      <c r="CA12" s="119"/>
      <c r="CB12" s="116"/>
      <c r="CC12" s="119"/>
      <c r="CD12" s="116"/>
      <c r="CE12" s="119"/>
      <c r="CF12" s="116"/>
      <c r="CG12" s="119"/>
      <c r="CH12" s="116"/>
      <c r="CI12" s="119"/>
      <c r="CJ12" s="116"/>
      <c r="CK12" s="119"/>
      <c r="CL12" s="116"/>
      <c r="CM12" s="119"/>
      <c r="CN12" s="116"/>
      <c r="CO12" s="119"/>
      <c r="CP12" s="116"/>
      <c r="CQ12" s="119"/>
      <c r="CR12" s="116"/>
      <c r="CS12" s="119"/>
      <c r="CT12" s="116"/>
      <c r="CU12" s="119"/>
      <c r="CV12" s="116"/>
      <c r="CW12" s="119"/>
      <c r="CX12" s="116"/>
      <c r="CY12" s="119"/>
      <c r="CZ12" s="116"/>
      <c r="DA12" s="119"/>
      <c r="DB12" s="116"/>
      <c r="DC12" s="119"/>
      <c r="DD12" s="116"/>
      <c r="DE12" s="122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5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X12" s="11"/>
      <c r="FY12" s="11"/>
      <c r="FZ12" s="1"/>
      <c r="GA12" s="11"/>
      <c r="GB12" s="1"/>
      <c r="GC12" s="1"/>
      <c r="GD12" s="1"/>
      <c r="GE12" s="11"/>
      <c r="GF12" s="11"/>
      <c r="GG12" s="1"/>
      <c r="GH12" s="11"/>
      <c r="GI12" s="1"/>
      <c r="HB12" s="83"/>
      <c r="HC12" s="83"/>
      <c r="HD12" s="83"/>
      <c r="HE12" s="83"/>
      <c r="HF12" s="83"/>
      <c r="HG12" s="83"/>
      <c r="HH12" s="83"/>
      <c r="HI12" s="82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4"/>
      <c r="HU12" s="85"/>
      <c r="HV12" s="85"/>
      <c r="HW12" s="86"/>
      <c r="HX12" s="85"/>
      <c r="HY12" s="86"/>
      <c r="HZ12" s="85"/>
      <c r="IA12" s="85"/>
      <c r="IB12" s="85"/>
      <c r="IC12" s="85"/>
      <c r="ID12" s="86"/>
      <c r="IE12" s="85"/>
      <c r="IF12" s="85"/>
      <c r="IG12" s="85"/>
      <c r="IH12" s="11"/>
      <c r="II12" s="11"/>
      <c r="IJ12" s="1"/>
      <c r="IK12" s="1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97"/>
      <c r="JG12" s="11"/>
      <c r="JH12" s="11"/>
      <c r="JI12" s="11"/>
      <c r="JJ12" s="11"/>
      <c r="JK12" s="11"/>
      <c r="JL12" s="1"/>
      <c r="JM12" s="1"/>
      <c r="JN12" s="1"/>
      <c r="JO12" s="1"/>
      <c r="JP12" s="1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  <c r="LC12" s="11"/>
      <c r="LD12" s="11"/>
      <c r="LE12" s="11"/>
      <c r="LF12" s="11"/>
      <c r="LG12" s="11"/>
    </row>
    <row r="13" spans="1:503" customFormat="1" ht="14.25" thickBot="1">
      <c r="A13" t="s">
        <v>303</v>
      </c>
      <c r="B13" t="s">
        <v>11</v>
      </c>
      <c r="C13" s="114"/>
      <c r="D13" s="116"/>
      <c r="E13" s="119"/>
      <c r="F13" s="116"/>
      <c r="G13" s="119"/>
      <c r="H13" s="116"/>
      <c r="I13" s="119"/>
      <c r="J13" s="116"/>
      <c r="K13" s="119"/>
      <c r="L13" s="116"/>
      <c r="M13" s="119"/>
      <c r="N13" s="116"/>
      <c r="O13" s="119"/>
      <c r="P13" s="116"/>
      <c r="Q13" s="119"/>
      <c r="R13" s="116"/>
      <c r="S13" s="119"/>
      <c r="T13" s="116"/>
      <c r="U13" s="119"/>
      <c r="V13" s="116"/>
      <c r="W13" s="119"/>
      <c r="X13" s="116"/>
      <c r="Y13" s="119"/>
      <c r="Z13" s="116"/>
      <c r="AA13" s="119"/>
      <c r="AB13" s="116"/>
      <c r="AC13" s="119"/>
      <c r="AD13" s="116"/>
      <c r="AE13" s="119"/>
      <c r="AF13" s="116"/>
      <c r="AG13" s="119"/>
      <c r="AH13" s="116"/>
      <c r="AI13" s="119"/>
      <c r="AJ13" s="116"/>
      <c r="AK13" s="119"/>
      <c r="AL13" s="116"/>
      <c r="AM13" s="119"/>
      <c r="AN13" s="116"/>
      <c r="AO13" s="119"/>
      <c r="AP13" s="116"/>
      <c r="AQ13" s="119"/>
      <c r="AR13" s="116"/>
      <c r="AS13" s="119"/>
      <c r="AT13" s="116"/>
      <c r="AU13" s="119"/>
      <c r="AV13" s="116"/>
      <c r="AW13" s="119"/>
      <c r="AX13" s="116"/>
      <c r="AY13" s="119"/>
      <c r="AZ13" s="116"/>
      <c r="BA13" s="119"/>
      <c r="BB13" s="116"/>
      <c r="BC13" s="119"/>
      <c r="BD13" s="116"/>
      <c r="BE13" s="119"/>
      <c r="BF13" s="116"/>
      <c r="BG13" s="119"/>
      <c r="BH13" s="116"/>
      <c r="BI13" s="119"/>
      <c r="BJ13" s="116"/>
      <c r="BK13" s="119"/>
      <c r="BL13" s="116"/>
      <c r="BM13" s="119"/>
      <c r="BN13" s="116"/>
      <c r="BO13" s="119"/>
      <c r="BP13" s="116"/>
      <c r="BQ13" s="119"/>
      <c r="BR13" s="116"/>
      <c r="BS13" s="119"/>
      <c r="BT13" s="116"/>
      <c r="BU13" s="119"/>
      <c r="BV13" s="116"/>
      <c r="BW13" s="119"/>
      <c r="BX13" s="116"/>
      <c r="BY13" s="119"/>
      <c r="BZ13" s="116"/>
      <c r="CA13" s="119"/>
      <c r="CB13" s="116"/>
      <c r="CC13" s="119"/>
      <c r="CD13" s="116"/>
      <c r="CE13" s="119"/>
      <c r="CF13" s="116"/>
      <c r="CG13" s="119"/>
      <c r="CH13" s="116"/>
      <c r="CI13" s="119"/>
      <c r="CJ13" s="116"/>
      <c r="CK13" s="119"/>
      <c r="CL13" s="116"/>
      <c r="CM13" s="119"/>
      <c r="CN13" s="116"/>
      <c r="CO13" s="119"/>
      <c r="CP13" s="116"/>
      <c r="CQ13" s="119"/>
      <c r="CR13" s="116"/>
      <c r="CS13" s="119"/>
      <c r="CT13" s="116"/>
      <c r="CU13" s="119"/>
      <c r="CV13" s="116"/>
      <c r="CW13" s="119"/>
      <c r="CX13" s="116"/>
      <c r="CY13" s="119"/>
      <c r="CZ13" s="116"/>
      <c r="DA13" s="119"/>
      <c r="DB13" s="116"/>
      <c r="DC13" s="119"/>
      <c r="DD13" s="116"/>
      <c r="DE13" s="122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X13" s="11"/>
      <c r="FY13" s="1"/>
      <c r="FZ13" s="1"/>
      <c r="GA13" s="11"/>
      <c r="GB13" s="1"/>
      <c r="GC13" s="1"/>
      <c r="GD13" s="1"/>
      <c r="GE13" s="11"/>
      <c r="GF13" s="1"/>
      <c r="GG13" s="1"/>
      <c r="GH13" s="11"/>
      <c r="GI13" s="1"/>
      <c r="HB13" s="73"/>
      <c r="HC13" s="73"/>
      <c r="HD13" s="73"/>
      <c r="HE13" s="73"/>
      <c r="HF13" s="73"/>
      <c r="HG13" s="73"/>
      <c r="HH13" s="73"/>
      <c r="HI13" s="72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4"/>
      <c r="HU13" s="75"/>
      <c r="HV13" s="75"/>
      <c r="HW13" s="76"/>
      <c r="HX13" s="75"/>
      <c r="HY13" s="76"/>
      <c r="HZ13" s="75"/>
      <c r="IA13" s="75"/>
      <c r="IB13" s="75"/>
      <c r="IC13" s="75"/>
      <c r="ID13" s="76"/>
      <c r="IE13" s="75"/>
      <c r="IF13" s="75"/>
      <c r="IG13" s="75"/>
      <c r="IH13" s="11"/>
      <c r="II13" s="11"/>
      <c r="IJ13" s="1"/>
      <c r="IK13" s="1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97"/>
      <c r="JG13" s="11"/>
      <c r="JH13" s="11"/>
      <c r="JI13" s="11"/>
      <c r="JJ13" s="11"/>
      <c r="JK13" s="11"/>
      <c r="JL13" s="1"/>
      <c r="JM13" s="1"/>
      <c r="JN13" s="1"/>
      <c r="JO13" s="1"/>
      <c r="JP13" s="1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</row>
    <row r="14" spans="1:503" customFormat="1" ht="12.75" customHeight="1" thickBot="1">
      <c r="B14" t="s">
        <v>22</v>
      </c>
      <c r="C14" s="114"/>
      <c r="D14" s="116"/>
      <c r="E14" s="119"/>
      <c r="F14" s="116"/>
      <c r="G14" s="119"/>
      <c r="H14" s="117"/>
      <c r="I14" s="120"/>
      <c r="J14" s="116"/>
      <c r="K14" s="119"/>
      <c r="L14" s="117"/>
      <c r="M14" s="119"/>
      <c r="N14" s="116"/>
      <c r="O14" s="120"/>
      <c r="P14" s="116"/>
      <c r="Q14" s="119"/>
      <c r="R14" s="116"/>
      <c r="S14" s="119"/>
      <c r="T14" s="116"/>
      <c r="U14" s="120"/>
      <c r="V14" s="116"/>
      <c r="W14" s="119"/>
      <c r="X14" s="117"/>
      <c r="Y14" s="119"/>
      <c r="Z14" s="116"/>
      <c r="AA14" s="119"/>
      <c r="AB14" s="116"/>
      <c r="AC14" s="119"/>
      <c r="AD14" s="117"/>
      <c r="AE14" s="119"/>
      <c r="AF14" s="116"/>
      <c r="AG14" s="119"/>
      <c r="AH14" s="116"/>
      <c r="AI14" s="119"/>
      <c r="AJ14" s="116"/>
      <c r="AK14" s="120"/>
      <c r="AL14" s="116"/>
      <c r="AM14" s="119"/>
      <c r="AN14" s="116"/>
      <c r="AO14" s="119"/>
      <c r="AP14" s="116"/>
      <c r="AQ14" s="119"/>
      <c r="AR14" s="116"/>
      <c r="AS14" s="119"/>
      <c r="AT14" s="116"/>
      <c r="AU14" s="120"/>
      <c r="AV14" s="116"/>
      <c r="AW14" s="119"/>
      <c r="AX14" s="116"/>
      <c r="AY14" s="119"/>
      <c r="AZ14" s="117"/>
      <c r="BA14" s="119"/>
      <c r="BB14" s="116"/>
      <c r="BC14" s="119"/>
      <c r="BD14" s="117"/>
      <c r="BE14" s="119"/>
      <c r="BF14" s="116"/>
      <c r="BG14" s="119"/>
      <c r="BH14" s="116"/>
      <c r="BI14" s="120"/>
      <c r="BJ14" s="117"/>
      <c r="BK14" s="119"/>
      <c r="BL14" s="117"/>
      <c r="BM14" s="120"/>
      <c r="BN14" s="116"/>
      <c r="BO14" s="119"/>
      <c r="BP14" s="116"/>
      <c r="BQ14" s="119"/>
      <c r="BR14" s="116"/>
      <c r="BS14" s="119"/>
      <c r="BT14" s="116"/>
      <c r="BU14" s="119"/>
      <c r="BV14" s="116"/>
      <c r="BW14" s="119"/>
      <c r="BX14" s="116"/>
      <c r="BY14" s="120"/>
      <c r="BZ14" s="116"/>
      <c r="CA14" s="119"/>
      <c r="CB14" s="116"/>
      <c r="CC14" s="119"/>
      <c r="CD14" s="117"/>
      <c r="CE14" s="119"/>
      <c r="CF14" s="117"/>
      <c r="CG14" s="119"/>
      <c r="CH14" s="116"/>
      <c r="CI14" s="119"/>
      <c r="CJ14" s="116"/>
      <c r="CK14" s="119"/>
      <c r="CL14" s="116"/>
      <c r="CM14" s="119"/>
      <c r="CN14" s="116"/>
      <c r="CO14" s="120"/>
      <c r="CP14" s="116"/>
      <c r="CQ14" s="119"/>
      <c r="CR14" s="116"/>
      <c r="CS14" s="119"/>
      <c r="CT14" s="116"/>
      <c r="CU14" s="119"/>
      <c r="CV14" s="116"/>
      <c r="CW14" s="119"/>
      <c r="CX14" s="116"/>
      <c r="CY14" s="119"/>
      <c r="CZ14" s="116"/>
      <c r="DA14" s="119"/>
      <c r="DB14" s="116"/>
      <c r="DC14" s="119"/>
      <c r="DD14" s="116"/>
      <c r="DE14" s="123"/>
      <c r="DF14" s="105"/>
      <c r="DG14" s="105"/>
      <c r="DH14" s="65"/>
      <c r="DI14" s="105"/>
      <c r="DJ14" s="105"/>
      <c r="DK14" s="105"/>
      <c r="DL14" s="105"/>
      <c r="DM14" s="105"/>
      <c r="DN14" s="65"/>
      <c r="DO14" s="105"/>
      <c r="DP14" s="105"/>
      <c r="DQ14" s="65"/>
      <c r="DR14" s="65"/>
      <c r="DS14" s="65"/>
      <c r="DT14" s="6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65"/>
      <c r="EL14" s="105"/>
      <c r="EM14" s="105"/>
      <c r="EN14" s="105"/>
      <c r="EO14" s="105"/>
      <c r="EP14" s="105"/>
      <c r="EQ14" s="105"/>
      <c r="ER14" s="65"/>
      <c r="ES14" s="105"/>
      <c r="ET14" s="65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5"/>
      <c r="FF14" s="66"/>
      <c r="FG14" s="65"/>
      <c r="FH14" s="66"/>
      <c r="FI14" s="65"/>
      <c r="FJ14" s="66"/>
      <c r="FK14" s="66"/>
      <c r="FL14" s="66"/>
      <c r="FM14" s="66"/>
      <c r="FN14" s="65"/>
      <c r="FO14" s="66"/>
      <c r="FP14" s="66"/>
      <c r="FQ14" s="66"/>
      <c r="FR14" s="66"/>
      <c r="FS14" s="66"/>
      <c r="FT14" s="66"/>
      <c r="FU14" s="66"/>
      <c r="FX14" s="11"/>
      <c r="FY14" s="11"/>
      <c r="FZ14" s="1"/>
      <c r="GA14" s="11"/>
      <c r="GB14" s="1"/>
      <c r="GC14" s="1"/>
      <c r="GD14" s="1"/>
      <c r="GE14" s="11"/>
      <c r="GF14" s="11"/>
      <c r="GG14" s="1"/>
      <c r="GH14" s="11"/>
      <c r="GI14" s="1"/>
      <c r="HB14" s="88"/>
      <c r="HC14" s="88"/>
      <c r="HD14" s="88"/>
      <c r="HE14" s="88"/>
      <c r="HF14" s="88"/>
      <c r="HG14" s="88"/>
      <c r="HH14" s="88"/>
      <c r="HI14" s="87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9"/>
      <c r="HU14" s="90"/>
      <c r="HV14" s="90"/>
      <c r="HW14" s="91"/>
      <c r="HX14" s="90"/>
      <c r="HY14" s="91"/>
      <c r="HZ14" s="90"/>
      <c r="IA14" s="90"/>
      <c r="IB14" s="90"/>
      <c r="IC14" s="90"/>
      <c r="ID14" s="91"/>
      <c r="IE14" s="90"/>
      <c r="IF14" s="90"/>
      <c r="IG14" s="90"/>
      <c r="IH14" s="11"/>
      <c r="II14" s="11"/>
      <c r="IJ14" s="1"/>
      <c r="IK14" s="1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97"/>
      <c r="JG14" s="11"/>
      <c r="JH14" s="11"/>
      <c r="JI14" s="11"/>
      <c r="JJ14" s="11"/>
      <c r="JK14" s="11"/>
      <c r="JL14" s="1"/>
      <c r="JM14" s="1"/>
      <c r="JN14" s="1"/>
      <c r="JO14" s="1"/>
      <c r="JP14" s="1"/>
      <c r="JQ14" s="66"/>
      <c r="JR14" s="66"/>
      <c r="JS14" s="65"/>
      <c r="JT14" s="66"/>
      <c r="JU14" s="66"/>
      <c r="JV14" s="65"/>
      <c r="JW14" s="66"/>
      <c r="JX14" s="66"/>
      <c r="JY14" s="66"/>
      <c r="JZ14" s="66"/>
      <c r="KA14" s="66"/>
      <c r="KB14" s="65"/>
      <c r="KC14" s="66"/>
      <c r="KD14" s="66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</row>
    <row r="15" spans="1:503" customFormat="1" ht="14.25" thickBot="1">
      <c r="B15" t="s">
        <v>23</v>
      </c>
      <c r="C15" s="114"/>
      <c r="D15" s="116"/>
      <c r="E15" s="119"/>
      <c r="F15" s="116"/>
      <c r="G15" s="119"/>
      <c r="H15" s="117"/>
      <c r="I15" s="120"/>
      <c r="J15" s="116"/>
      <c r="K15" s="120"/>
      <c r="L15" s="117"/>
      <c r="M15" s="119"/>
      <c r="N15" s="116"/>
      <c r="O15" s="120"/>
      <c r="P15" s="116"/>
      <c r="Q15" s="119"/>
      <c r="R15" s="116"/>
      <c r="S15" s="119"/>
      <c r="T15" s="116"/>
      <c r="U15" s="120"/>
      <c r="V15" s="116"/>
      <c r="W15" s="119"/>
      <c r="X15" s="117"/>
      <c r="Y15" s="119"/>
      <c r="Z15" s="116"/>
      <c r="AA15" s="119"/>
      <c r="AB15" s="116"/>
      <c r="AC15" s="119"/>
      <c r="AD15" s="117"/>
      <c r="AE15" s="119"/>
      <c r="AF15" s="116"/>
      <c r="AG15" s="119"/>
      <c r="AH15" s="116"/>
      <c r="AI15" s="119"/>
      <c r="AJ15" s="116"/>
      <c r="AK15" s="120"/>
      <c r="AL15" s="116"/>
      <c r="AM15" s="119"/>
      <c r="AN15" s="116"/>
      <c r="AO15" s="119"/>
      <c r="AP15" s="116"/>
      <c r="AQ15" s="119"/>
      <c r="AR15" s="116"/>
      <c r="AS15" s="119"/>
      <c r="AT15" s="116"/>
      <c r="AU15" s="120"/>
      <c r="AV15" s="116"/>
      <c r="AW15" s="119"/>
      <c r="AX15" s="116"/>
      <c r="AY15" s="119"/>
      <c r="AZ15" s="117"/>
      <c r="BA15" s="119"/>
      <c r="BB15" s="116"/>
      <c r="BC15" s="119"/>
      <c r="BD15" s="117"/>
      <c r="BE15" s="119"/>
      <c r="BF15" s="116"/>
      <c r="BG15" s="119"/>
      <c r="BH15" s="116"/>
      <c r="BI15" s="120"/>
      <c r="BJ15" s="117"/>
      <c r="BK15" s="119"/>
      <c r="BL15" s="117"/>
      <c r="BM15" s="120"/>
      <c r="BN15" s="117"/>
      <c r="BO15" s="120"/>
      <c r="BP15" s="116"/>
      <c r="BQ15" s="119"/>
      <c r="BR15" s="116"/>
      <c r="BS15" s="119"/>
      <c r="BT15" s="116"/>
      <c r="BU15" s="119"/>
      <c r="BV15" s="117"/>
      <c r="BW15" s="120"/>
      <c r="BX15" s="116"/>
      <c r="BY15" s="120"/>
      <c r="BZ15" s="116"/>
      <c r="CA15" s="119"/>
      <c r="CB15" s="116"/>
      <c r="CC15" s="119"/>
      <c r="CD15" s="117"/>
      <c r="CE15" s="119"/>
      <c r="CF15" s="117"/>
      <c r="CG15" s="119"/>
      <c r="CH15" s="116"/>
      <c r="CI15" s="119"/>
      <c r="CJ15" s="116"/>
      <c r="CK15" s="119"/>
      <c r="CL15" s="116"/>
      <c r="CM15" s="119"/>
      <c r="CN15" s="116"/>
      <c r="CO15" s="120"/>
      <c r="CP15" s="116"/>
      <c r="CQ15" s="119"/>
      <c r="CR15" s="116"/>
      <c r="CS15" s="119"/>
      <c r="CT15" s="116"/>
      <c r="CU15" s="119"/>
      <c r="CV15" s="116"/>
      <c r="CW15" s="119"/>
      <c r="CX15" s="116"/>
      <c r="CY15" s="119"/>
      <c r="CZ15" s="116"/>
      <c r="DA15" s="120"/>
      <c r="DB15" s="116"/>
      <c r="DC15" s="119"/>
      <c r="DD15" s="116"/>
      <c r="DE15" s="123"/>
      <c r="DF15" s="105"/>
      <c r="DG15" s="105"/>
      <c r="DH15" s="65"/>
      <c r="DI15" s="105"/>
      <c r="DJ15" s="105"/>
      <c r="DK15" s="105"/>
      <c r="DL15" s="105"/>
      <c r="DM15" s="105"/>
      <c r="DN15" s="65"/>
      <c r="DO15" s="105"/>
      <c r="DP15" s="105"/>
      <c r="DQ15" s="65"/>
      <c r="DR15" s="65"/>
      <c r="DS15" s="65"/>
      <c r="DT15" s="65"/>
      <c r="DU15" s="65"/>
      <c r="DV15" s="105"/>
      <c r="DW15" s="105"/>
      <c r="DX15" s="105"/>
      <c r="DY15" s="105"/>
      <c r="DZ15" s="105"/>
      <c r="EA15" s="105"/>
      <c r="EB15" s="105"/>
      <c r="EC15" s="105"/>
      <c r="ED15" s="65"/>
      <c r="EE15" s="105"/>
      <c r="EF15" s="65"/>
      <c r="EG15" s="105"/>
      <c r="EH15" s="105"/>
      <c r="EI15" s="105"/>
      <c r="EJ15" s="105"/>
      <c r="EK15" s="65"/>
      <c r="EL15" s="105"/>
      <c r="EM15" s="105"/>
      <c r="EN15" s="105"/>
      <c r="EO15" s="105"/>
      <c r="EP15" s="105"/>
      <c r="EQ15" s="105"/>
      <c r="ER15" s="65"/>
      <c r="ES15" s="65"/>
      <c r="ET15" s="65"/>
      <c r="EU15" s="66"/>
      <c r="EV15" s="65"/>
      <c r="EW15" s="66"/>
      <c r="EX15" s="66"/>
      <c r="EY15" s="66"/>
      <c r="EZ15" s="66"/>
      <c r="FA15" s="66"/>
      <c r="FB15" s="66"/>
      <c r="FC15" s="66"/>
      <c r="FD15" s="66"/>
      <c r="FE15" s="65"/>
      <c r="FF15" s="66"/>
      <c r="FG15" s="65"/>
      <c r="FH15" s="66"/>
      <c r="FI15" s="65"/>
      <c r="FJ15" s="66"/>
      <c r="FK15" s="66"/>
      <c r="FL15" s="65"/>
      <c r="FM15" s="66"/>
      <c r="FN15" s="65"/>
      <c r="FO15" s="66"/>
      <c r="FP15" s="66"/>
      <c r="FQ15" s="66"/>
      <c r="FR15" s="66"/>
      <c r="FS15" s="66"/>
      <c r="FT15" s="66"/>
      <c r="FU15" s="66"/>
      <c r="FX15" s="11"/>
      <c r="FY15" s="11"/>
      <c r="FZ15" s="1"/>
      <c r="GA15" s="11"/>
      <c r="GB15" s="1"/>
      <c r="GC15" s="1"/>
      <c r="GD15" s="1"/>
      <c r="GE15" s="11"/>
      <c r="GF15" s="11"/>
      <c r="GG15" s="1"/>
      <c r="GH15" s="11"/>
      <c r="GI15" s="1"/>
      <c r="HB15" s="88"/>
      <c r="HC15" s="88"/>
      <c r="HD15" s="88"/>
      <c r="HE15" s="88"/>
      <c r="HF15" s="88"/>
      <c r="HG15" s="88"/>
      <c r="HH15" s="88"/>
      <c r="HI15" s="87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9"/>
      <c r="HU15" s="90"/>
      <c r="HV15" s="90"/>
      <c r="HW15" s="91"/>
      <c r="HX15" s="90"/>
      <c r="HY15" s="91"/>
      <c r="HZ15" s="90"/>
      <c r="IA15" s="90"/>
      <c r="IB15" s="90"/>
      <c r="IC15" s="90"/>
      <c r="ID15" s="91"/>
      <c r="IE15" s="90"/>
      <c r="IF15" s="90"/>
      <c r="IG15" s="90"/>
      <c r="IH15" s="11"/>
      <c r="II15" s="11"/>
      <c r="IJ15" s="1"/>
      <c r="IK15" s="1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97"/>
      <c r="JG15" s="11"/>
      <c r="JH15" s="11"/>
      <c r="JI15" s="11"/>
      <c r="JJ15" s="11"/>
      <c r="JK15" s="11"/>
      <c r="JL15" s="1"/>
      <c r="JM15" s="1"/>
      <c r="JN15" s="1"/>
      <c r="JO15" s="1"/>
      <c r="JP15" s="1"/>
      <c r="JQ15" s="66"/>
      <c r="JR15" s="66"/>
      <c r="JS15" s="65"/>
      <c r="JT15" s="66"/>
      <c r="JU15" s="66"/>
      <c r="JV15" s="65"/>
      <c r="JW15" s="66"/>
      <c r="JX15" s="66"/>
      <c r="JY15" s="66"/>
      <c r="JZ15" s="66"/>
      <c r="KA15" s="66"/>
      <c r="KB15" s="65"/>
      <c r="KC15" s="66"/>
      <c r="KD15" s="66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</row>
    <row r="16" spans="1:503" customFormat="1" ht="14.25" thickBot="1">
      <c r="B16" t="s">
        <v>24</v>
      </c>
      <c r="C16" s="114"/>
      <c r="D16" s="116"/>
      <c r="E16" s="119"/>
      <c r="F16" s="116"/>
      <c r="G16" s="119"/>
      <c r="H16" s="117"/>
      <c r="I16" s="120"/>
      <c r="J16" s="116"/>
      <c r="K16" s="120"/>
      <c r="L16" s="117"/>
      <c r="M16" s="119"/>
      <c r="N16" s="116"/>
      <c r="O16" s="120"/>
      <c r="P16" s="116"/>
      <c r="Q16" s="119"/>
      <c r="R16" s="116"/>
      <c r="S16" s="119"/>
      <c r="T16" s="116"/>
      <c r="U16" s="120"/>
      <c r="V16" s="116"/>
      <c r="W16" s="119"/>
      <c r="X16" s="117"/>
      <c r="Y16" s="119"/>
      <c r="Z16" s="116"/>
      <c r="AA16" s="119"/>
      <c r="AB16" s="116"/>
      <c r="AC16" s="119"/>
      <c r="AD16" s="117"/>
      <c r="AE16" s="120"/>
      <c r="AF16" s="116"/>
      <c r="AG16" s="119"/>
      <c r="AH16" s="117"/>
      <c r="AI16" s="119"/>
      <c r="AJ16" s="116"/>
      <c r="AK16" s="120"/>
      <c r="AL16" s="116"/>
      <c r="AM16" s="119"/>
      <c r="AN16" s="116"/>
      <c r="AO16" s="119"/>
      <c r="AP16" s="116"/>
      <c r="AQ16" s="119"/>
      <c r="AR16" s="116"/>
      <c r="AS16" s="119"/>
      <c r="AT16" s="116"/>
      <c r="AU16" s="120"/>
      <c r="AV16" s="116"/>
      <c r="AW16" s="120"/>
      <c r="AX16" s="116"/>
      <c r="AY16" s="119"/>
      <c r="AZ16" s="117"/>
      <c r="BA16" s="119"/>
      <c r="BB16" s="116"/>
      <c r="BC16" s="119"/>
      <c r="BD16" s="117"/>
      <c r="BE16" s="119"/>
      <c r="BF16" s="116"/>
      <c r="BG16" s="119"/>
      <c r="BH16" s="116"/>
      <c r="BI16" s="120"/>
      <c r="BJ16" s="117"/>
      <c r="BK16" s="119"/>
      <c r="BL16" s="117"/>
      <c r="BM16" s="120"/>
      <c r="BN16" s="117"/>
      <c r="BO16" s="120"/>
      <c r="BP16" s="116"/>
      <c r="BQ16" s="119"/>
      <c r="BR16" s="117"/>
      <c r="BS16" s="119"/>
      <c r="BT16" s="116"/>
      <c r="BU16" s="119"/>
      <c r="BV16" s="117"/>
      <c r="BW16" s="120"/>
      <c r="BX16" s="116"/>
      <c r="BY16" s="120"/>
      <c r="BZ16" s="116"/>
      <c r="CA16" s="119"/>
      <c r="CB16" s="116"/>
      <c r="CC16" s="119"/>
      <c r="CD16" s="117"/>
      <c r="CE16" s="119"/>
      <c r="CF16" s="117"/>
      <c r="CG16" s="120"/>
      <c r="CH16" s="116"/>
      <c r="CI16" s="119"/>
      <c r="CJ16" s="117"/>
      <c r="CK16" s="119"/>
      <c r="CL16" s="116"/>
      <c r="CM16" s="119"/>
      <c r="CN16" s="116"/>
      <c r="CO16" s="120"/>
      <c r="CP16" s="116"/>
      <c r="CQ16" s="119"/>
      <c r="CR16" s="117"/>
      <c r="CS16" s="119"/>
      <c r="CT16" s="116"/>
      <c r="CU16" s="119"/>
      <c r="CV16" s="116"/>
      <c r="CW16" s="119"/>
      <c r="CX16" s="116"/>
      <c r="CY16" s="119"/>
      <c r="CZ16" s="116"/>
      <c r="DA16" s="120"/>
      <c r="DB16" s="116"/>
      <c r="DC16" s="119"/>
      <c r="DD16" s="116"/>
      <c r="DE16" s="123"/>
      <c r="DF16" s="105"/>
      <c r="DG16" s="105"/>
      <c r="DH16" s="65"/>
      <c r="DI16" s="105"/>
      <c r="DJ16" s="65"/>
      <c r="DK16" s="105"/>
      <c r="DL16" s="105"/>
      <c r="DM16" s="105"/>
      <c r="DN16" s="65"/>
      <c r="DO16" s="105"/>
      <c r="DP16" s="105"/>
      <c r="DQ16" s="65"/>
      <c r="DR16" s="65"/>
      <c r="DS16" s="65"/>
      <c r="DT16" s="65"/>
      <c r="DU16" s="65"/>
      <c r="DV16" s="105"/>
      <c r="DW16" s="105"/>
      <c r="DX16" s="105"/>
      <c r="DY16" s="105"/>
      <c r="DZ16" s="105"/>
      <c r="EA16" s="65"/>
      <c r="EB16" s="105"/>
      <c r="EC16" s="105"/>
      <c r="ED16" s="65"/>
      <c r="EE16" s="65"/>
      <c r="EF16" s="65"/>
      <c r="EG16" s="105"/>
      <c r="EH16" s="105"/>
      <c r="EI16" s="105"/>
      <c r="EJ16" s="105"/>
      <c r="EK16" s="65"/>
      <c r="EL16" s="65"/>
      <c r="EM16" s="105"/>
      <c r="EN16" s="105"/>
      <c r="EO16" s="105"/>
      <c r="EP16" s="105"/>
      <c r="EQ16" s="105"/>
      <c r="ER16" s="65"/>
      <c r="ES16" s="65"/>
      <c r="ET16" s="65"/>
      <c r="EU16" s="66"/>
      <c r="EV16" s="65"/>
      <c r="EW16" s="65"/>
      <c r="EX16" s="66"/>
      <c r="EY16" s="66"/>
      <c r="EZ16" s="66"/>
      <c r="FA16" s="66"/>
      <c r="FB16" s="65"/>
      <c r="FC16" s="66"/>
      <c r="FD16" s="66"/>
      <c r="FE16" s="65"/>
      <c r="FF16" s="66"/>
      <c r="FG16" s="65"/>
      <c r="FH16" s="66"/>
      <c r="FI16" s="65"/>
      <c r="FJ16" s="66"/>
      <c r="FK16" s="66"/>
      <c r="FL16" s="65"/>
      <c r="FM16" s="66"/>
      <c r="FN16" s="65"/>
      <c r="FO16" s="66"/>
      <c r="FP16" s="66"/>
      <c r="FQ16" s="66"/>
      <c r="FR16" s="66"/>
      <c r="FS16" s="66"/>
      <c r="FT16" s="66"/>
      <c r="FU16" s="66"/>
      <c r="FX16" s="11"/>
      <c r="FY16" s="11"/>
      <c r="FZ16" s="1"/>
      <c r="GA16" s="11"/>
      <c r="GB16" s="1"/>
      <c r="GC16" s="1"/>
      <c r="GD16" s="1"/>
      <c r="GE16" s="11"/>
      <c r="GF16" s="11"/>
      <c r="GG16" s="1"/>
      <c r="GH16" s="11"/>
      <c r="GI16" s="1"/>
      <c r="HB16" s="88"/>
      <c r="HC16" s="88"/>
      <c r="HD16" s="88"/>
      <c r="HE16" s="88"/>
      <c r="HF16" s="88"/>
      <c r="HG16" s="88"/>
      <c r="HH16" s="88"/>
      <c r="HI16" s="87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9"/>
      <c r="HU16" s="90"/>
      <c r="HV16" s="90"/>
      <c r="HW16" s="91"/>
      <c r="HX16" s="90"/>
      <c r="HY16" s="91"/>
      <c r="HZ16" s="90"/>
      <c r="IA16" s="90"/>
      <c r="IB16" s="90"/>
      <c r="IC16" s="90"/>
      <c r="ID16" s="91"/>
      <c r="IE16" s="90"/>
      <c r="IF16" s="90"/>
      <c r="IG16" s="90"/>
      <c r="IH16" s="11"/>
      <c r="II16" s="11"/>
      <c r="IJ16" s="1"/>
      <c r="IK16" s="1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97"/>
      <c r="JG16" s="11"/>
      <c r="JH16" s="11"/>
      <c r="JI16" s="11"/>
      <c r="JJ16" s="11"/>
      <c r="JK16" s="11"/>
      <c r="JL16" s="1"/>
      <c r="JM16" s="1"/>
      <c r="JN16" s="1"/>
      <c r="JO16" s="1"/>
      <c r="JP16" s="1"/>
      <c r="JQ16" s="66"/>
      <c r="JR16" s="66"/>
      <c r="JS16" s="65"/>
      <c r="JT16" s="66"/>
      <c r="JU16" s="66"/>
      <c r="JV16" s="65"/>
      <c r="JW16" s="66"/>
      <c r="JX16" s="66"/>
      <c r="JY16" s="66"/>
      <c r="JZ16" s="66"/>
      <c r="KA16" s="66"/>
      <c r="KB16" s="65"/>
      <c r="KC16" s="65"/>
      <c r="KD16" s="66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</row>
    <row r="17" spans="1:319" customFormat="1" ht="14.25" thickBot="1">
      <c r="B17" t="s">
        <v>12</v>
      </c>
      <c r="C17" s="113"/>
      <c r="D17" s="115"/>
      <c r="E17" s="118"/>
      <c r="F17" s="115"/>
      <c r="G17" s="118"/>
      <c r="H17" s="115"/>
      <c r="I17" s="118"/>
      <c r="J17" s="115"/>
      <c r="K17" s="118"/>
      <c r="L17" s="115"/>
      <c r="M17" s="118"/>
      <c r="N17" s="115"/>
      <c r="O17" s="118"/>
      <c r="P17" s="115"/>
      <c r="Q17" s="118"/>
      <c r="R17" s="115"/>
      <c r="S17" s="118"/>
      <c r="T17" s="115"/>
      <c r="U17" s="118"/>
      <c r="V17" s="115"/>
      <c r="W17" s="118"/>
      <c r="X17" s="115"/>
      <c r="Y17" s="118"/>
      <c r="Z17" s="115"/>
      <c r="AA17" s="118"/>
      <c r="AB17" s="115"/>
      <c r="AC17" s="118"/>
      <c r="AD17" s="115"/>
      <c r="AE17" s="118"/>
      <c r="AF17" s="115"/>
      <c r="AG17" s="118"/>
      <c r="AH17" s="115"/>
      <c r="AI17" s="118"/>
      <c r="AJ17" s="115"/>
      <c r="AK17" s="118"/>
      <c r="AL17" s="115"/>
      <c r="AM17" s="118"/>
      <c r="AN17" s="115"/>
      <c r="AO17" s="118"/>
      <c r="AP17" s="115"/>
      <c r="AQ17" s="118"/>
      <c r="AR17" s="115"/>
      <c r="AS17" s="118"/>
      <c r="AT17" s="115"/>
      <c r="AU17" s="118"/>
      <c r="AV17" s="115"/>
      <c r="AW17" s="118"/>
      <c r="AX17" s="115"/>
      <c r="AY17" s="118"/>
      <c r="AZ17" s="115"/>
      <c r="BA17" s="118"/>
      <c r="BB17" s="115"/>
      <c r="BC17" s="118"/>
      <c r="BD17" s="115"/>
      <c r="BE17" s="118"/>
      <c r="BF17" s="115"/>
      <c r="BG17" s="118"/>
      <c r="BH17" s="115"/>
      <c r="BI17" s="118"/>
      <c r="BJ17" s="115"/>
      <c r="BK17" s="118"/>
      <c r="BL17" s="115"/>
      <c r="BM17" s="118"/>
      <c r="BN17" s="115"/>
      <c r="BO17" s="118"/>
      <c r="BP17" s="115"/>
      <c r="BQ17" s="118"/>
      <c r="BR17" s="115"/>
      <c r="BS17" s="118"/>
      <c r="BT17" s="115"/>
      <c r="BU17" s="118"/>
      <c r="BV17" s="115"/>
      <c r="BW17" s="118"/>
      <c r="BX17" s="115"/>
      <c r="BY17" s="118"/>
      <c r="BZ17" s="115"/>
      <c r="CA17" s="118"/>
      <c r="CB17" s="115"/>
      <c r="CC17" s="118"/>
      <c r="CD17" s="115"/>
      <c r="CE17" s="118"/>
      <c r="CF17" s="115"/>
      <c r="CG17" s="118"/>
      <c r="CH17" s="115"/>
      <c r="CI17" s="118"/>
      <c r="CJ17" s="115"/>
      <c r="CK17" s="118"/>
      <c r="CL17" s="115"/>
      <c r="CM17" s="118"/>
      <c r="CN17" s="115"/>
      <c r="CO17" s="118"/>
      <c r="CP17" s="115"/>
      <c r="CQ17" s="118"/>
      <c r="CR17" s="115"/>
      <c r="CS17" s="118"/>
      <c r="CT17" s="115"/>
      <c r="CU17" s="118"/>
      <c r="CV17" s="115"/>
      <c r="CW17" s="118"/>
      <c r="CX17" s="115"/>
      <c r="CY17" s="118"/>
      <c r="CZ17" s="115"/>
      <c r="DA17" s="118"/>
      <c r="DB17" s="115"/>
      <c r="DC17" s="118"/>
      <c r="DD17" s="115"/>
      <c r="DE17" s="121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5"/>
      <c r="EM17" s="66"/>
      <c r="EN17" s="66"/>
      <c r="EO17" s="66"/>
      <c r="EP17" s="66"/>
      <c r="EQ17" s="66"/>
      <c r="ER17" s="66"/>
      <c r="ES17" s="66"/>
      <c r="ET17" s="66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X17" s="11"/>
      <c r="FY17" s="11"/>
      <c r="FZ17" s="1"/>
      <c r="GA17" s="11"/>
      <c r="GB17" s="1"/>
      <c r="GC17" s="1"/>
      <c r="GD17" s="1"/>
      <c r="GE17" s="11"/>
      <c r="GF17" s="11"/>
      <c r="GG17" s="1"/>
      <c r="GH17" s="11"/>
      <c r="GI17" s="1"/>
      <c r="HB17" s="73"/>
      <c r="HC17" s="73"/>
      <c r="HD17" s="73"/>
      <c r="HE17" s="73"/>
      <c r="HF17" s="73"/>
      <c r="HG17" s="73"/>
      <c r="HH17" s="73"/>
      <c r="HI17" s="72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4"/>
      <c r="HU17" s="75"/>
      <c r="HV17" s="75"/>
      <c r="HW17" s="76"/>
      <c r="HX17" s="75"/>
      <c r="HY17" s="76"/>
      <c r="HZ17" s="75"/>
      <c r="IA17" s="75"/>
      <c r="IB17" s="75"/>
      <c r="IC17" s="75"/>
      <c r="ID17" s="76"/>
      <c r="IE17" s="75"/>
      <c r="IF17" s="75"/>
      <c r="IG17" s="75"/>
      <c r="IH17" s="11"/>
      <c r="II17" s="11"/>
      <c r="IJ17" s="1"/>
      <c r="IK17" s="1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97"/>
      <c r="JG17" s="11"/>
      <c r="JH17" s="11"/>
      <c r="JI17" s="11"/>
      <c r="JJ17" s="11"/>
      <c r="JK17" s="11"/>
      <c r="JL17" s="1"/>
      <c r="JM17" s="1"/>
      <c r="JN17" s="1"/>
      <c r="JO17" s="1"/>
      <c r="JP17" s="1"/>
      <c r="JQ17" s="65"/>
      <c r="JR17" s="65"/>
      <c r="JS17" s="65"/>
      <c r="JT17" s="65"/>
      <c r="JU17" s="65"/>
      <c r="JV17" s="65"/>
      <c r="JW17" s="65"/>
      <c r="JX17" s="65"/>
      <c r="JY17" s="65"/>
      <c r="JZ17" s="65"/>
      <c r="KA17" s="65"/>
      <c r="KB17" s="65"/>
      <c r="KC17" s="65"/>
      <c r="KD17" s="65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</row>
    <row r="18" spans="1:319" customFormat="1" ht="14.25" thickBot="1">
      <c r="B18" t="s">
        <v>1</v>
      </c>
      <c r="C18" s="113"/>
      <c r="D18" s="115"/>
      <c r="E18" s="118"/>
      <c r="F18" s="115"/>
      <c r="G18" s="118"/>
      <c r="H18" s="115"/>
      <c r="I18" s="118"/>
      <c r="J18" s="115"/>
      <c r="K18" s="118"/>
      <c r="L18" s="115"/>
      <c r="M18" s="118"/>
      <c r="N18" s="115"/>
      <c r="O18" s="118"/>
      <c r="P18" s="115"/>
      <c r="Q18" s="118"/>
      <c r="R18" s="115"/>
      <c r="S18" s="118"/>
      <c r="T18" s="115"/>
      <c r="U18" s="118"/>
      <c r="V18" s="115"/>
      <c r="W18" s="118"/>
      <c r="X18" s="115"/>
      <c r="Y18" s="118"/>
      <c r="Z18" s="115"/>
      <c r="AA18" s="118"/>
      <c r="AB18" s="115"/>
      <c r="AC18" s="118"/>
      <c r="AD18" s="115"/>
      <c r="AE18" s="118"/>
      <c r="AF18" s="115"/>
      <c r="AG18" s="118"/>
      <c r="AH18" s="115"/>
      <c r="AI18" s="118"/>
      <c r="AJ18" s="115"/>
      <c r="AK18" s="118"/>
      <c r="AL18" s="115"/>
      <c r="AM18" s="118"/>
      <c r="AN18" s="115"/>
      <c r="AO18" s="118"/>
      <c r="AP18" s="115"/>
      <c r="AQ18" s="118"/>
      <c r="AR18" s="115"/>
      <c r="AS18" s="118"/>
      <c r="AT18" s="115"/>
      <c r="AU18" s="118"/>
      <c r="AV18" s="115"/>
      <c r="AW18" s="118"/>
      <c r="AX18" s="115"/>
      <c r="AY18" s="118"/>
      <c r="AZ18" s="115"/>
      <c r="BA18" s="118"/>
      <c r="BB18" s="115"/>
      <c r="BC18" s="118"/>
      <c r="BD18" s="115"/>
      <c r="BE18" s="118"/>
      <c r="BF18" s="115"/>
      <c r="BG18" s="118"/>
      <c r="BH18" s="115"/>
      <c r="BI18" s="118"/>
      <c r="BJ18" s="115"/>
      <c r="BK18" s="118"/>
      <c r="BL18" s="115"/>
      <c r="BM18" s="118"/>
      <c r="BN18" s="115"/>
      <c r="BO18" s="118"/>
      <c r="BP18" s="115"/>
      <c r="BQ18" s="118"/>
      <c r="BR18" s="115"/>
      <c r="BS18" s="118"/>
      <c r="BT18" s="115"/>
      <c r="BU18" s="118"/>
      <c r="BV18" s="115"/>
      <c r="BW18" s="118"/>
      <c r="BX18" s="115"/>
      <c r="BY18" s="118"/>
      <c r="BZ18" s="115"/>
      <c r="CA18" s="118"/>
      <c r="CB18" s="115"/>
      <c r="CC18" s="118"/>
      <c r="CD18" s="115"/>
      <c r="CE18" s="118"/>
      <c r="CF18" s="115"/>
      <c r="CG18" s="118"/>
      <c r="CH18" s="115"/>
      <c r="CI18" s="118"/>
      <c r="CJ18" s="115"/>
      <c r="CK18" s="118"/>
      <c r="CL18" s="115"/>
      <c r="CM18" s="118"/>
      <c r="CN18" s="115"/>
      <c r="CO18" s="118"/>
      <c r="CP18" s="115"/>
      <c r="CQ18" s="118"/>
      <c r="CR18" s="115"/>
      <c r="CS18" s="118"/>
      <c r="CT18" s="115"/>
      <c r="CU18" s="118"/>
      <c r="CV18" s="115"/>
      <c r="CW18" s="118"/>
      <c r="CX18" s="115"/>
      <c r="CY18" s="118"/>
      <c r="CZ18" s="115"/>
      <c r="DA18" s="118"/>
      <c r="DB18" s="115"/>
      <c r="DC18" s="118"/>
      <c r="DD18" s="115"/>
      <c r="DE18" s="121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5"/>
      <c r="EM18" s="66"/>
      <c r="EN18" s="66"/>
      <c r="EO18" s="66"/>
      <c r="EP18" s="66"/>
      <c r="EQ18" s="66"/>
      <c r="ER18" s="66"/>
      <c r="ES18" s="66"/>
      <c r="ET18" s="66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X18" s="11"/>
      <c r="FY18" s="11"/>
      <c r="FZ18" s="1"/>
      <c r="GA18" s="11"/>
      <c r="GB18" s="1"/>
      <c r="GC18" s="1"/>
      <c r="GD18" s="1"/>
      <c r="GE18" s="11"/>
      <c r="GF18" s="11"/>
      <c r="GG18" s="1"/>
      <c r="GH18" s="11"/>
      <c r="GI18" s="1"/>
      <c r="HB18" s="88"/>
      <c r="HC18" s="88"/>
      <c r="HD18" s="88"/>
      <c r="HE18" s="88"/>
      <c r="HF18" s="88"/>
      <c r="HG18" s="88"/>
      <c r="HH18" s="88"/>
      <c r="HI18" s="87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9"/>
      <c r="HU18" s="90"/>
      <c r="HV18" s="90"/>
      <c r="HW18" s="91"/>
      <c r="HX18" s="90"/>
      <c r="HY18" s="91"/>
      <c r="HZ18" s="90"/>
      <c r="IA18" s="90"/>
      <c r="IB18" s="90"/>
      <c r="IC18" s="90"/>
      <c r="ID18" s="91"/>
      <c r="IE18" s="90"/>
      <c r="IF18" s="90"/>
      <c r="IG18" s="90"/>
      <c r="IH18" s="11"/>
      <c r="II18" s="11"/>
      <c r="IJ18" s="1"/>
      <c r="IK18" s="1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97"/>
      <c r="JG18" s="11"/>
      <c r="JH18" s="11"/>
      <c r="JI18" s="11"/>
      <c r="JJ18" s="11"/>
      <c r="JK18" s="11"/>
      <c r="JL18" s="1"/>
      <c r="JM18" s="1"/>
      <c r="JN18" s="1"/>
      <c r="JO18" s="1"/>
      <c r="JP18" s="1"/>
      <c r="JQ18" s="65"/>
      <c r="JR18" s="65"/>
      <c r="JS18" s="65"/>
      <c r="JT18" s="65"/>
      <c r="JU18" s="65"/>
      <c r="JV18" s="65"/>
      <c r="JW18" s="65"/>
      <c r="JX18" s="65"/>
      <c r="JY18" s="65"/>
      <c r="JZ18" s="65"/>
      <c r="KA18" s="65"/>
      <c r="KB18" s="65"/>
      <c r="KC18" s="65"/>
      <c r="KD18" s="65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</row>
    <row r="19" spans="1:319" customFormat="1" ht="14.25" thickBot="1">
      <c r="B19" t="s">
        <v>13</v>
      </c>
      <c r="C19" s="113"/>
      <c r="D19" s="115"/>
      <c r="E19" s="118"/>
      <c r="F19" s="115"/>
      <c r="G19" s="118"/>
      <c r="H19" s="115"/>
      <c r="I19" s="118"/>
      <c r="J19" s="115"/>
      <c r="K19" s="118"/>
      <c r="L19" s="115"/>
      <c r="M19" s="118"/>
      <c r="N19" s="115"/>
      <c r="O19" s="118"/>
      <c r="P19" s="115"/>
      <c r="Q19" s="118"/>
      <c r="R19" s="115"/>
      <c r="S19" s="118"/>
      <c r="T19" s="115"/>
      <c r="U19" s="118"/>
      <c r="V19" s="115"/>
      <c r="W19" s="118"/>
      <c r="X19" s="115"/>
      <c r="Y19" s="118"/>
      <c r="Z19" s="115"/>
      <c r="AA19" s="118"/>
      <c r="AB19" s="115"/>
      <c r="AC19" s="118"/>
      <c r="AD19" s="115"/>
      <c r="AE19" s="118"/>
      <c r="AF19" s="115"/>
      <c r="AG19" s="118"/>
      <c r="AH19" s="115"/>
      <c r="AI19" s="118"/>
      <c r="AJ19" s="115"/>
      <c r="AK19" s="118"/>
      <c r="AL19" s="115"/>
      <c r="AM19" s="118"/>
      <c r="AN19" s="115"/>
      <c r="AO19" s="118"/>
      <c r="AP19" s="115"/>
      <c r="AQ19" s="118"/>
      <c r="AR19" s="115"/>
      <c r="AS19" s="118"/>
      <c r="AT19" s="115"/>
      <c r="AU19" s="118"/>
      <c r="AV19" s="115"/>
      <c r="AW19" s="118"/>
      <c r="AX19" s="115"/>
      <c r="AY19" s="118"/>
      <c r="AZ19" s="115"/>
      <c r="BA19" s="118"/>
      <c r="BB19" s="115"/>
      <c r="BC19" s="118"/>
      <c r="BD19" s="115"/>
      <c r="BE19" s="118"/>
      <c r="BF19" s="115"/>
      <c r="BG19" s="118"/>
      <c r="BH19" s="115"/>
      <c r="BI19" s="118"/>
      <c r="BJ19" s="115"/>
      <c r="BK19" s="118"/>
      <c r="BL19" s="115"/>
      <c r="BM19" s="118"/>
      <c r="BN19" s="115"/>
      <c r="BO19" s="118"/>
      <c r="BP19" s="115"/>
      <c r="BQ19" s="118"/>
      <c r="BR19" s="115"/>
      <c r="BS19" s="118"/>
      <c r="BT19" s="115"/>
      <c r="BU19" s="118"/>
      <c r="BV19" s="115"/>
      <c r="BW19" s="118"/>
      <c r="BX19" s="115"/>
      <c r="BY19" s="118"/>
      <c r="BZ19" s="115"/>
      <c r="CA19" s="118"/>
      <c r="CB19" s="115"/>
      <c r="CC19" s="118"/>
      <c r="CD19" s="115"/>
      <c r="CE19" s="118"/>
      <c r="CF19" s="115"/>
      <c r="CG19" s="118"/>
      <c r="CH19" s="115"/>
      <c r="CI19" s="118"/>
      <c r="CJ19" s="115"/>
      <c r="CK19" s="118"/>
      <c r="CL19" s="115"/>
      <c r="CM19" s="118"/>
      <c r="CN19" s="115"/>
      <c r="CO19" s="118"/>
      <c r="CP19" s="115"/>
      <c r="CQ19" s="118"/>
      <c r="CR19" s="115"/>
      <c r="CS19" s="118"/>
      <c r="CT19" s="115"/>
      <c r="CU19" s="118"/>
      <c r="CV19" s="115"/>
      <c r="CW19" s="118"/>
      <c r="CX19" s="115"/>
      <c r="CY19" s="118"/>
      <c r="CZ19" s="115"/>
      <c r="DA19" s="118"/>
      <c r="DB19" s="115"/>
      <c r="DC19" s="118"/>
      <c r="DD19" s="115"/>
      <c r="DE19" s="121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5"/>
      <c r="EM19" s="66"/>
      <c r="EN19" s="66"/>
      <c r="EO19" s="66"/>
      <c r="EP19" s="66"/>
      <c r="EQ19" s="66"/>
      <c r="ER19" s="66"/>
      <c r="ES19" s="66"/>
      <c r="ET19" s="66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X19" s="11"/>
      <c r="FY19" s="11"/>
      <c r="FZ19" s="1"/>
      <c r="GA19" s="11"/>
      <c r="GB19" s="1"/>
      <c r="GC19" s="1"/>
      <c r="GD19" s="1"/>
      <c r="GE19" s="11"/>
      <c r="GF19" s="11"/>
      <c r="GG19" s="1"/>
      <c r="GH19" s="11"/>
      <c r="GI19" s="1"/>
      <c r="HB19" s="88"/>
      <c r="HC19" s="88"/>
      <c r="HD19" s="88"/>
      <c r="HE19" s="88"/>
      <c r="HF19" s="88"/>
      <c r="HG19" s="88"/>
      <c r="HH19" s="88"/>
      <c r="HI19" s="87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9"/>
      <c r="HU19" s="90"/>
      <c r="HV19" s="90"/>
      <c r="HW19" s="91"/>
      <c r="HX19" s="90"/>
      <c r="HY19" s="91"/>
      <c r="HZ19" s="90"/>
      <c r="IA19" s="90"/>
      <c r="IB19" s="90"/>
      <c r="IC19" s="90"/>
      <c r="ID19" s="91"/>
      <c r="IE19" s="90"/>
      <c r="IF19" s="90"/>
      <c r="IG19" s="90"/>
      <c r="IH19" s="11"/>
      <c r="II19" s="11"/>
      <c r="IJ19" s="1"/>
      <c r="IK19" s="1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97"/>
      <c r="JG19" s="11"/>
      <c r="JH19" s="11"/>
      <c r="JI19" s="11"/>
      <c r="JJ19" s="11"/>
      <c r="JK19" s="11"/>
      <c r="JL19" s="1"/>
      <c r="JM19" s="1"/>
      <c r="JN19" s="1"/>
      <c r="JO19" s="1"/>
      <c r="JP19" s="1"/>
      <c r="JQ19" s="65"/>
      <c r="JR19" s="65"/>
      <c r="JS19" s="65"/>
      <c r="JT19" s="65"/>
      <c r="JU19" s="65"/>
      <c r="JV19" s="65"/>
      <c r="JW19" s="65"/>
      <c r="JX19" s="65"/>
      <c r="JY19" s="65"/>
      <c r="JZ19" s="65"/>
      <c r="KA19" s="65"/>
      <c r="KB19" s="65"/>
      <c r="KC19" s="65"/>
      <c r="KD19" s="65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</row>
    <row r="20" spans="1:319" customFormat="1" ht="14.25" thickBot="1">
      <c r="B20" t="s">
        <v>306</v>
      </c>
      <c r="C20" s="114"/>
      <c r="D20" s="116"/>
      <c r="E20" s="119"/>
      <c r="F20" s="116"/>
      <c r="G20" s="119"/>
      <c r="H20" s="116"/>
      <c r="I20" s="119"/>
      <c r="J20" s="116"/>
      <c r="K20" s="119"/>
      <c r="L20" s="116"/>
      <c r="M20" s="119"/>
      <c r="N20" s="116"/>
      <c r="O20" s="119"/>
      <c r="P20" s="116"/>
      <c r="Q20" s="119"/>
      <c r="R20" s="116"/>
      <c r="S20" s="119"/>
      <c r="T20" s="116"/>
      <c r="U20" s="119"/>
      <c r="V20" s="116"/>
      <c r="W20" s="119"/>
      <c r="X20" s="116"/>
      <c r="Y20" s="119"/>
      <c r="Z20" s="116"/>
      <c r="AA20" s="119"/>
      <c r="AB20" s="116"/>
      <c r="AC20" s="119"/>
      <c r="AD20" s="116"/>
      <c r="AE20" s="119"/>
      <c r="AF20" s="116"/>
      <c r="AG20" s="119"/>
      <c r="AH20" s="116"/>
      <c r="AI20" s="119"/>
      <c r="AJ20" s="116"/>
      <c r="AK20" s="119"/>
      <c r="AL20" s="116"/>
      <c r="AM20" s="119"/>
      <c r="AN20" s="116"/>
      <c r="AO20" s="119"/>
      <c r="AP20" s="116"/>
      <c r="AQ20" s="119"/>
      <c r="AR20" s="116"/>
      <c r="AS20" s="119"/>
      <c r="AT20" s="116"/>
      <c r="AU20" s="119"/>
      <c r="AV20" s="116"/>
      <c r="AW20" s="119"/>
      <c r="AX20" s="116"/>
      <c r="AY20" s="119"/>
      <c r="AZ20" s="116"/>
      <c r="BA20" s="119"/>
      <c r="BB20" s="116"/>
      <c r="BC20" s="119"/>
      <c r="BD20" s="116"/>
      <c r="BE20" s="119"/>
      <c r="BF20" s="116"/>
      <c r="BG20" s="119"/>
      <c r="BH20" s="116"/>
      <c r="BI20" s="119"/>
      <c r="BJ20" s="116"/>
      <c r="BK20" s="119"/>
      <c r="BL20" s="116"/>
      <c r="BM20" s="119"/>
      <c r="BN20" s="116"/>
      <c r="BO20" s="119"/>
      <c r="BP20" s="116"/>
      <c r="BQ20" s="119"/>
      <c r="BR20" s="116"/>
      <c r="BS20" s="119"/>
      <c r="BT20" s="116"/>
      <c r="BU20" s="119"/>
      <c r="BV20" s="116"/>
      <c r="BW20" s="120"/>
      <c r="BX20" s="116"/>
      <c r="BY20" s="119"/>
      <c r="BZ20" s="116"/>
      <c r="CA20" s="119"/>
      <c r="CB20" s="116"/>
      <c r="CC20" s="119"/>
      <c r="CD20" s="116"/>
      <c r="CE20" s="119"/>
      <c r="CF20" s="116"/>
      <c r="CG20" s="119"/>
      <c r="CH20" s="116"/>
      <c r="CI20" s="119"/>
      <c r="CJ20" s="116"/>
      <c r="CK20" s="119"/>
      <c r="CL20" s="116"/>
      <c r="CM20" s="119"/>
      <c r="CN20" s="116"/>
      <c r="CO20" s="119"/>
      <c r="CP20" s="116"/>
      <c r="CQ20" s="119"/>
      <c r="CR20" s="116"/>
      <c r="CS20" s="119"/>
      <c r="CT20" s="116"/>
      <c r="CU20" s="119"/>
      <c r="CV20" s="116"/>
      <c r="CW20" s="119"/>
      <c r="CX20" s="116"/>
      <c r="CY20" s="119"/>
      <c r="CZ20" s="116"/>
      <c r="DA20" s="119"/>
      <c r="DB20" s="116"/>
      <c r="DC20" s="119"/>
      <c r="DD20" s="116"/>
      <c r="DE20" s="122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5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X20" s="11"/>
      <c r="FY20" s="11"/>
      <c r="FZ20" s="1"/>
      <c r="GA20" s="11"/>
      <c r="GB20" s="1"/>
      <c r="GC20" s="1"/>
      <c r="GD20" s="1"/>
      <c r="GE20" s="11"/>
      <c r="GF20" s="11"/>
      <c r="GG20" s="1"/>
      <c r="GH20" s="11"/>
      <c r="GI20" s="1"/>
      <c r="HB20" s="88"/>
      <c r="HC20" s="88"/>
      <c r="HD20" s="88"/>
      <c r="HE20" s="88"/>
      <c r="HF20" s="88"/>
      <c r="HG20" s="88"/>
      <c r="HH20" s="88"/>
      <c r="HI20" s="87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9"/>
      <c r="HU20" s="90"/>
      <c r="HV20" s="90"/>
      <c r="HW20" s="91"/>
      <c r="HX20" s="90"/>
      <c r="HY20" s="91"/>
      <c r="HZ20" s="90"/>
      <c r="IA20" s="90"/>
      <c r="IB20" s="90"/>
      <c r="IC20" s="90"/>
      <c r="ID20" s="91"/>
      <c r="IE20" s="90"/>
      <c r="IF20" s="90"/>
      <c r="IG20" s="90"/>
      <c r="IH20" s="11"/>
      <c r="II20" s="11"/>
      <c r="IJ20" s="1"/>
      <c r="IK20" s="1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97"/>
      <c r="JG20" s="11"/>
      <c r="JH20" s="11"/>
      <c r="JI20" s="11"/>
      <c r="JJ20" s="11"/>
      <c r="JK20" s="11"/>
      <c r="JL20" s="1"/>
      <c r="JM20" s="1"/>
      <c r="JN20" s="1"/>
      <c r="JO20" s="1"/>
      <c r="JP20" s="1"/>
      <c r="JQ20" s="66"/>
      <c r="JR20" s="66"/>
      <c r="JS20" s="66"/>
      <c r="JT20" s="66"/>
      <c r="JU20" s="66"/>
      <c r="JV20" s="66"/>
      <c r="JW20" s="66"/>
      <c r="JX20" s="66"/>
      <c r="JY20" s="66"/>
      <c r="JZ20" s="66"/>
      <c r="KA20" s="66"/>
      <c r="KB20" s="66"/>
      <c r="KC20" s="66"/>
      <c r="KD20" s="66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</row>
    <row r="21" spans="1:319" customFormat="1" ht="14.25" thickBot="1">
      <c r="B21" t="s">
        <v>335</v>
      </c>
      <c r="C21" s="114"/>
      <c r="D21" s="116"/>
      <c r="E21" s="119"/>
      <c r="F21" s="116"/>
      <c r="G21" s="119"/>
      <c r="H21" s="116"/>
      <c r="I21" s="119"/>
      <c r="J21" s="116"/>
      <c r="K21" s="119"/>
      <c r="L21" s="116"/>
      <c r="M21" s="119"/>
      <c r="N21" s="116"/>
      <c r="O21" s="119"/>
      <c r="P21" s="116"/>
      <c r="Q21" s="119"/>
      <c r="R21" s="116"/>
      <c r="S21" s="119"/>
      <c r="T21" s="116"/>
      <c r="U21" s="119"/>
      <c r="V21" s="116"/>
      <c r="W21" s="119"/>
      <c r="X21" s="116"/>
      <c r="Y21" s="119"/>
      <c r="Z21" s="116"/>
      <c r="AA21" s="119"/>
      <c r="AB21" s="116"/>
      <c r="AC21" s="119"/>
      <c r="AD21" s="116"/>
      <c r="AE21" s="119"/>
      <c r="AF21" s="116"/>
      <c r="AG21" s="119"/>
      <c r="AH21" s="116"/>
      <c r="AI21" s="119"/>
      <c r="AJ21" s="116"/>
      <c r="AK21" s="119"/>
      <c r="AL21" s="116"/>
      <c r="AM21" s="119"/>
      <c r="AN21" s="116"/>
      <c r="AO21" s="119"/>
      <c r="AP21" s="116"/>
      <c r="AQ21" s="119"/>
      <c r="AR21" s="116"/>
      <c r="AS21" s="119"/>
      <c r="AT21" s="116"/>
      <c r="AU21" s="119"/>
      <c r="AV21" s="116"/>
      <c r="AW21" s="119"/>
      <c r="AX21" s="116"/>
      <c r="AY21" s="119"/>
      <c r="AZ21" s="116"/>
      <c r="BA21" s="119"/>
      <c r="BB21" s="116"/>
      <c r="BC21" s="119"/>
      <c r="BD21" s="116"/>
      <c r="BE21" s="119"/>
      <c r="BF21" s="116"/>
      <c r="BG21" s="119"/>
      <c r="BH21" s="116"/>
      <c r="BI21" s="119"/>
      <c r="BJ21" s="116"/>
      <c r="BK21" s="119"/>
      <c r="BL21" s="116"/>
      <c r="BM21" s="119"/>
      <c r="BN21" s="116"/>
      <c r="BO21" s="119"/>
      <c r="BP21" s="116"/>
      <c r="BQ21" s="119"/>
      <c r="BR21" s="116"/>
      <c r="BS21" s="119"/>
      <c r="BT21" s="116"/>
      <c r="BU21" s="119"/>
      <c r="BV21" s="116"/>
      <c r="BW21" s="119"/>
      <c r="BX21" s="116"/>
      <c r="BY21" s="119"/>
      <c r="BZ21" s="116"/>
      <c r="CA21" s="119"/>
      <c r="CB21" s="116"/>
      <c r="CC21" s="119"/>
      <c r="CD21" s="116"/>
      <c r="CE21" s="119"/>
      <c r="CF21" s="116"/>
      <c r="CG21" s="119"/>
      <c r="CH21" s="116"/>
      <c r="CI21" s="119"/>
      <c r="CJ21" s="116"/>
      <c r="CK21" s="119"/>
      <c r="CL21" s="116"/>
      <c r="CM21" s="119"/>
      <c r="CN21" s="116"/>
      <c r="CO21" s="119"/>
      <c r="CP21" s="116"/>
      <c r="CQ21" s="119"/>
      <c r="CR21" s="116"/>
      <c r="CS21" s="119"/>
      <c r="CT21" s="116"/>
      <c r="CU21" s="119"/>
      <c r="CV21" s="116"/>
      <c r="CW21" s="119"/>
      <c r="CX21" s="116"/>
      <c r="CY21" s="119"/>
      <c r="CZ21" s="116"/>
      <c r="DA21" s="119"/>
      <c r="DB21" s="116"/>
      <c r="DC21" s="119"/>
      <c r="DD21" s="116"/>
      <c r="DE21" s="122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6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X21" s="11"/>
      <c r="FY21" s="11"/>
      <c r="FZ21" s="1"/>
      <c r="GA21" s="11"/>
      <c r="GB21" s="1"/>
      <c r="GC21" s="1"/>
      <c r="GD21" s="1"/>
      <c r="GE21" s="11"/>
      <c r="GF21" s="11"/>
      <c r="GG21" s="1"/>
      <c r="GH21" s="11"/>
      <c r="GI21" s="1"/>
      <c r="HB21" s="88"/>
      <c r="HC21" s="88"/>
      <c r="HD21" s="88"/>
      <c r="HE21" s="88"/>
      <c r="HF21" s="88"/>
      <c r="HG21" s="88"/>
      <c r="HH21" s="88"/>
      <c r="HI21" s="87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9"/>
      <c r="HU21" s="90"/>
      <c r="HV21" s="90"/>
      <c r="HW21" s="91"/>
      <c r="HX21" s="90"/>
      <c r="HY21" s="91"/>
      <c r="HZ21" s="90"/>
      <c r="IA21" s="90"/>
      <c r="IB21" s="90"/>
      <c r="IC21" s="90"/>
      <c r="ID21" s="91"/>
      <c r="IE21" s="90"/>
      <c r="IF21" s="90"/>
      <c r="IG21" s="90"/>
      <c r="IH21" s="11"/>
      <c r="II21" s="11"/>
      <c r="IJ21" s="1"/>
      <c r="IK21" s="1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97"/>
      <c r="JG21" s="11"/>
      <c r="JH21" s="11"/>
      <c r="JI21" s="11"/>
      <c r="JJ21" s="11"/>
      <c r="JK21" s="11"/>
      <c r="JL21" s="1"/>
      <c r="JM21" s="1"/>
      <c r="JN21" s="1"/>
      <c r="JO21" s="1"/>
      <c r="JP21" s="1"/>
      <c r="JQ21" s="66"/>
      <c r="JR21" s="66"/>
      <c r="JS21" s="66"/>
      <c r="JT21" s="66"/>
      <c r="JU21" s="66"/>
      <c r="JV21" s="66"/>
      <c r="JW21" s="66"/>
      <c r="JX21" s="66"/>
      <c r="JY21" s="66"/>
      <c r="JZ21" s="66"/>
      <c r="KA21" s="66"/>
      <c r="KB21" s="66"/>
      <c r="KC21" s="66"/>
      <c r="KD21" s="66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</row>
    <row r="22" spans="1:319" customFormat="1" ht="14.25" thickBot="1">
      <c r="B22" t="s">
        <v>336</v>
      </c>
      <c r="C22" s="114"/>
      <c r="D22" s="116"/>
      <c r="E22" s="120"/>
      <c r="F22" s="116"/>
      <c r="G22" s="119"/>
      <c r="H22" s="116"/>
      <c r="I22" s="119"/>
      <c r="J22" s="116"/>
      <c r="K22" s="120"/>
      <c r="L22" s="116"/>
      <c r="M22" s="119"/>
      <c r="N22" s="116"/>
      <c r="O22" s="119"/>
      <c r="P22" s="116"/>
      <c r="Q22" s="119"/>
      <c r="R22" s="116"/>
      <c r="S22" s="119"/>
      <c r="T22" s="116"/>
      <c r="U22" s="119"/>
      <c r="V22" s="116"/>
      <c r="W22" s="119"/>
      <c r="X22" s="116"/>
      <c r="Y22" s="119"/>
      <c r="Z22" s="116"/>
      <c r="AA22" s="119"/>
      <c r="AB22" s="116"/>
      <c r="AC22" s="119"/>
      <c r="AD22" s="116"/>
      <c r="AE22" s="120"/>
      <c r="AF22" s="116"/>
      <c r="AG22" s="119"/>
      <c r="AH22" s="116"/>
      <c r="AI22" s="120"/>
      <c r="AJ22" s="116"/>
      <c r="AK22" s="119"/>
      <c r="AL22" s="116"/>
      <c r="AM22" s="119"/>
      <c r="AN22" s="117"/>
      <c r="AO22" s="119"/>
      <c r="AP22" s="117"/>
      <c r="AQ22" s="119"/>
      <c r="AR22" s="116"/>
      <c r="AS22" s="119"/>
      <c r="AT22" s="116"/>
      <c r="AU22" s="119"/>
      <c r="AV22" s="116"/>
      <c r="AW22" s="119"/>
      <c r="AX22" s="116"/>
      <c r="AY22" s="119"/>
      <c r="AZ22" s="116"/>
      <c r="BA22" s="119"/>
      <c r="BB22" s="116"/>
      <c r="BC22" s="119"/>
      <c r="BD22" s="116"/>
      <c r="BE22" s="119"/>
      <c r="BF22" s="116"/>
      <c r="BG22" s="119"/>
      <c r="BH22" s="116"/>
      <c r="BI22" s="119"/>
      <c r="BJ22" s="117"/>
      <c r="BK22" s="119"/>
      <c r="BL22" s="116"/>
      <c r="BM22" s="119"/>
      <c r="BN22" s="116"/>
      <c r="BO22" s="120"/>
      <c r="BP22" s="116"/>
      <c r="BQ22" s="119"/>
      <c r="BR22" s="116"/>
      <c r="BS22" s="119"/>
      <c r="BT22" s="116"/>
      <c r="BU22" s="119"/>
      <c r="BV22" s="117"/>
      <c r="BW22" s="119"/>
      <c r="BX22" s="116"/>
      <c r="BY22" s="119"/>
      <c r="BZ22" s="116"/>
      <c r="CA22" s="119"/>
      <c r="CB22" s="116"/>
      <c r="CC22" s="119"/>
      <c r="CD22" s="116"/>
      <c r="CE22" s="119"/>
      <c r="CF22" s="116"/>
      <c r="CG22" s="119"/>
      <c r="CH22" s="116"/>
      <c r="CI22" s="119"/>
      <c r="CJ22" s="116"/>
      <c r="CK22" s="119"/>
      <c r="CL22" s="116"/>
      <c r="CM22" s="119"/>
      <c r="CN22" s="116"/>
      <c r="CO22" s="119"/>
      <c r="CP22" s="116"/>
      <c r="CQ22" s="119"/>
      <c r="CR22" s="116"/>
      <c r="CS22" s="119"/>
      <c r="CT22" s="117"/>
      <c r="CU22" s="119"/>
      <c r="CV22" s="116"/>
      <c r="CW22" s="120"/>
      <c r="CX22" s="116"/>
      <c r="CY22" s="120"/>
      <c r="CZ22" s="116"/>
      <c r="DA22" s="119"/>
      <c r="DB22" s="116"/>
      <c r="DC22" s="119"/>
      <c r="DD22" s="116"/>
      <c r="DE22" s="122"/>
      <c r="DF22" s="105"/>
      <c r="DG22" s="105"/>
      <c r="DH22" s="105"/>
      <c r="DI22" s="6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6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65"/>
      <c r="EF22" s="105"/>
      <c r="EG22" s="65"/>
      <c r="EH22" s="105"/>
      <c r="EI22" s="105"/>
      <c r="EJ22" s="105"/>
      <c r="EK22" s="105"/>
      <c r="EL22" s="65"/>
      <c r="EM22" s="105"/>
      <c r="EN22" s="105"/>
      <c r="EO22" s="105"/>
      <c r="EP22" s="105"/>
      <c r="EQ22" s="105"/>
      <c r="ER22" s="105"/>
      <c r="ES22" s="65"/>
      <c r="ET22" s="105"/>
      <c r="EU22" s="66"/>
      <c r="EV22" s="66"/>
      <c r="EW22" s="66"/>
      <c r="EX22" s="66"/>
      <c r="EY22" s="66"/>
      <c r="EZ22" s="66"/>
      <c r="FA22" s="66"/>
      <c r="FB22" s="66"/>
      <c r="FC22" s="66"/>
      <c r="FD22" s="65"/>
      <c r="FE22" s="66"/>
      <c r="FF22" s="66"/>
      <c r="FG22" s="66"/>
      <c r="FH22" s="66"/>
      <c r="FI22" s="65"/>
      <c r="FJ22" s="66"/>
      <c r="FK22" s="66"/>
      <c r="FL22" s="65"/>
      <c r="FM22" s="66"/>
      <c r="FN22" s="66"/>
      <c r="FO22" s="66"/>
      <c r="FP22" s="66"/>
      <c r="FQ22" s="66"/>
      <c r="FR22" s="66"/>
      <c r="FS22" s="66"/>
      <c r="FT22" s="66"/>
      <c r="FU22" s="66"/>
      <c r="FX22" s="11"/>
      <c r="FY22" s="11"/>
      <c r="FZ22" s="1"/>
      <c r="GA22" s="11"/>
      <c r="GB22" s="1"/>
      <c r="GC22" s="1"/>
      <c r="GD22" s="1"/>
      <c r="GE22" s="11"/>
      <c r="GF22" s="11"/>
      <c r="GG22" s="1"/>
      <c r="GH22" s="11"/>
      <c r="GI22" s="1"/>
      <c r="HB22" s="88"/>
      <c r="HC22" s="88"/>
      <c r="HD22" s="88"/>
      <c r="HE22" s="88"/>
      <c r="HF22" s="88"/>
      <c r="HG22" s="88"/>
      <c r="HH22" s="88"/>
      <c r="HI22" s="87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9"/>
      <c r="HU22" s="90"/>
      <c r="HV22" s="90"/>
      <c r="HW22" s="91"/>
      <c r="HX22" s="90"/>
      <c r="HY22" s="91"/>
      <c r="HZ22" s="90"/>
      <c r="IA22" s="90"/>
      <c r="IB22" s="90"/>
      <c r="IC22" s="90"/>
      <c r="ID22" s="91"/>
      <c r="IE22" s="90"/>
      <c r="IF22" s="90"/>
      <c r="IG22" s="90"/>
      <c r="IH22" s="11"/>
      <c r="II22" s="11"/>
      <c r="IJ22" s="1"/>
      <c r="IK22" s="1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97"/>
      <c r="JG22" s="11"/>
      <c r="JH22" s="11"/>
      <c r="JL22" s="1"/>
      <c r="JM22" s="1"/>
      <c r="JN22" s="1"/>
      <c r="JO22" s="1"/>
      <c r="JP22" s="1"/>
      <c r="JQ22" s="66"/>
      <c r="JR22" s="66"/>
      <c r="JS22" s="66"/>
      <c r="JT22" s="66"/>
      <c r="JU22" s="66"/>
      <c r="JV22" s="66"/>
      <c r="JW22" s="66"/>
      <c r="JX22" s="66"/>
      <c r="JY22" s="66"/>
      <c r="JZ22" s="66"/>
      <c r="KA22" s="66"/>
      <c r="KB22" s="66"/>
      <c r="KC22" s="66"/>
      <c r="KD22" s="66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</row>
    <row r="23" spans="1:319" customFormat="1" ht="14.25" thickBot="1">
      <c r="B23" t="s">
        <v>337</v>
      </c>
      <c r="C23" s="114"/>
      <c r="D23" s="116"/>
      <c r="E23" s="120"/>
      <c r="F23" s="116"/>
      <c r="G23" s="119"/>
      <c r="H23" s="116"/>
      <c r="I23" s="119"/>
      <c r="J23" s="116"/>
      <c r="K23" s="120"/>
      <c r="L23" s="117"/>
      <c r="M23" s="119"/>
      <c r="N23" s="116"/>
      <c r="O23" s="119"/>
      <c r="P23" s="116"/>
      <c r="Q23" s="119"/>
      <c r="R23" s="116"/>
      <c r="S23" s="119"/>
      <c r="T23" s="116"/>
      <c r="U23" s="119"/>
      <c r="V23" s="116"/>
      <c r="W23" s="119"/>
      <c r="X23" s="116"/>
      <c r="Y23" s="119"/>
      <c r="Z23" s="116"/>
      <c r="AA23" s="119"/>
      <c r="AB23" s="116"/>
      <c r="AC23" s="119"/>
      <c r="AD23" s="116"/>
      <c r="AE23" s="120"/>
      <c r="AF23" s="116"/>
      <c r="AG23" s="120"/>
      <c r="AH23" s="116"/>
      <c r="AI23" s="120"/>
      <c r="AJ23" s="116"/>
      <c r="AK23" s="119"/>
      <c r="AL23" s="116"/>
      <c r="AM23" s="119"/>
      <c r="AN23" s="117"/>
      <c r="AO23" s="119"/>
      <c r="AP23" s="117"/>
      <c r="AQ23" s="119"/>
      <c r="AR23" s="116"/>
      <c r="AS23" s="119"/>
      <c r="AT23" s="116"/>
      <c r="AU23" s="119"/>
      <c r="AV23" s="116"/>
      <c r="AW23" s="120"/>
      <c r="AX23" s="116"/>
      <c r="AY23" s="119"/>
      <c r="AZ23" s="116"/>
      <c r="BA23" s="119"/>
      <c r="BB23" s="117"/>
      <c r="BC23" s="119"/>
      <c r="BD23" s="116"/>
      <c r="BE23" s="119"/>
      <c r="BF23" s="116"/>
      <c r="BG23" s="119"/>
      <c r="BH23" s="116"/>
      <c r="BI23" s="119"/>
      <c r="BJ23" s="117"/>
      <c r="BK23" s="119"/>
      <c r="BL23" s="116"/>
      <c r="BM23" s="119"/>
      <c r="BN23" s="116"/>
      <c r="BO23" s="120"/>
      <c r="BP23" s="116"/>
      <c r="BQ23" s="120"/>
      <c r="BR23" s="116"/>
      <c r="BS23" s="119"/>
      <c r="BT23" s="117"/>
      <c r="BU23" s="119"/>
      <c r="BV23" s="117"/>
      <c r="BW23" s="120"/>
      <c r="BX23" s="116"/>
      <c r="BY23" s="119"/>
      <c r="BZ23" s="117"/>
      <c r="CA23" s="119"/>
      <c r="CB23" s="116"/>
      <c r="CC23" s="119"/>
      <c r="CD23" s="117"/>
      <c r="CE23" s="119"/>
      <c r="CF23" s="116"/>
      <c r="CG23" s="120"/>
      <c r="CH23" s="116"/>
      <c r="CI23" s="119"/>
      <c r="CJ23" s="116"/>
      <c r="CK23" s="120"/>
      <c r="CL23" s="116"/>
      <c r="CM23" s="119"/>
      <c r="CN23" s="116"/>
      <c r="CO23" s="119"/>
      <c r="CP23" s="116"/>
      <c r="CQ23" s="120"/>
      <c r="CR23" s="116"/>
      <c r="CS23" s="119"/>
      <c r="CT23" s="117"/>
      <c r="CU23" s="119"/>
      <c r="CV23" s="116"/>
      <c r="CW23" s="120"/>
      <c r="CX23" s="116"/>
      <c r="CY23" s="120"/>
      <c r="CZ23" s="116"/>
      <c r="DA23" s="119"/>
      <c r="DB23" s="116"/>
      <c r="DC23" s="119"/>
      <c r="DD23" s="116"/>
      <c r="DE23" s="122"/>
      <c r="DF23" s="105"/>
      <c r="DG23" s="105"/>
      <c r="DH23" s="105"/>
      <c r="DI23" s="65"/>
      <c r="DJ23" s="105"/>
      <c r="DK23" s="105"/>
      <c r="DL23" s="105"/>
      <c r="DM23" s="105"/>
      <c r="DN23" s="105"/>
      <c r="DO23" s="105"/>
      <c r="DP23" s="105"/>
      <c r="DQ23" s="105"/>
      <c r="DR23" s="65"/>
      <c r="DS23" s="105"/>
      <c r="DT23" s="6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65"/>
      <c r="EF23" s="105"/>
      <c r="EG23" s="65"/>
      <c r="EH23" s="105"/>
      <c r="EI23" s="105"/>
      <c r="EJ23" s="105"/>
      <c r="EK23" s="65"/>
      <c r="EL23" s="65"/>
      <c r="EM23" s="65"/>
      <c r="EN23" s="65"/>
      <c r="EO23" s="65"/>
      <c r="EP23" s="105"/>
      <c r="EQ23" s="65"/>
      <c r="ER23" s="105"/>
      <c r="ES23" s="65"/>
      <c r="ET23" s="65"/>
      <c r="EU23" s="66"/>
      <c r="EV23" s="65"/>
      <c r="EW23" s="66"/>
      <c r="EX23" s="66"/>
      <c r="EY23" s="66"/>
      <c r="EZ23" s="66"/>
      <c r="FA23" s="66"/>
      <c r="FB23" s="65"/>
      <c r="FC23" s="66"/>
      <c r="FD23" s="65"/>
      <c r="FE23" s="66"/>
      <c r="FF23" s="66"/>
      <c r="FG23" s="65"/>
      <c r="FH23" s="66"/>
      <c r="FI23" s="65"/>
      <c r="FJ23" s="66"/>
      <c r="FK23" s="66"/>
      <c r="FL23" s="65"/>
      <c r="FM23" s="66"/>
      <c r="FN23" s="66"/>
      <c r="FO23" s="66"/>
      <c r="FP23" s="66"/>
      <c r="FQ23" s="66"/>
      <c r="FR23" s="66"/>
      <c r="FS23" s="66"/>
      <c r="FT23" s="66"/>
      <c r="FU23" s="65"/>
      <c r="FX23" s="11"/>
      <c r="FY23" s="11"/>
      <c r="FZ23" s="1"/>
      <c r="GA23" s="11"/>
      <c r="GB23" s="1"/>
      <c r="GC23" s="1"/>
      <c r="GD23" s="1"/>
      <c r="GE23" s="11"/>
      <c r="GF23" s="11"/>
      <c r="GG23" s="1"/>
      <c r="GH23" s="11"/>
      <c r="GI23" s="1"/>
      <c r="HB23" s="88"/>
      <c r="HC23" s="88"/>
      <c r="HD23" s="88"/>
      <c r="HE23" s="88"/>
      <c r="HF23" s="88"/>
      <c r="HG23" s="88"/>
      <c r="HH23" s="88"/>
      <c r="HI23" s="87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9"/>
      <c r="HU23" s="90"/>
      <c r="HV23" s="90"/>
      <c r="HW23" s="91"/>
      <c r="HX23" s="90"/>
      <c r="HY23" s="91"/>
      <c r="HZ23" s="90"/>
      <c r="IA23" s="90"/>
      <c r="IB23" s="90"/>
      <c r="IC23" s="90"/>
      <c r="ID23" s="91"/>
      <c r="IE23" s="90"/>
      <c r="IF23" s="90"/>
      <c r="IG23" s="90"/>
      <c r="IH23" s="11"/>
      <c r="II23" s="11"/>
      <c r="IJ23" s="1"/>
      <c r="IK23" s="1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97"/>
      <c r="JG23" s="11"/>
      <c r="JH23" s="11"/>
      <c r="JL23" s="1"/>
      <c r="JM23" s="1"/>
      <c r="JN23" s="1"/>
      <c r="JO23" s="1"/>
      <c r="JP23" s="1"/>
      <c r="JQ23" s="66"/>
      <c r="JR23" s="66"/>
      <c r="JS23" s="66"/>
      <c r="JT23" s="66"/>
      <c r="JU23" s="66"/>
      <c r="JV23" s="66"/>
      <c r="JW23" s="66"/>
      <c r="JX23" s="66"/>
      <c r="JY23" s="66"/>
      <c r="JZ23" s="66"/>
      <c r="KA23" s="66"/>
      <c r="KB23" s="66"/>
      <c r="KC23" s="65"/>
      <c r="KD23" s="66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</row>
    <row r="24" spans="1:319" customFormat="1" ht="14.25" thickBot="1">
      <c r="B24" t="s">
        <v>14</v>
      </c>
      <c r="C24" s="114"/>
      <c r="D24" s="116"/>
      <c r="E24" s="119"/>
      <c r="F24" s="116"/>
      <c r="G24" s="119"/>
      <c r="H24" s="116"/>
      <c r="I24" s="119"/>
      <c r="J24" s="116"/>
      <c r="K24" s="119"/>
      <c r="L24" s="117"/>
      <c r="M24" s="119"/>
      <c r="N24" s="116"/>
      <c r="O24" s="119"/>
      <c r="P24" s="116"/>
      <c r="Q24" s="119"/>
      <c r="R24" s="116"/>
      <c r="S24" s="119"/>
      <c r="T24" s="116"/>
      <c r="U24" s="119"/>
      <c r="V24" s="116"/>
      <c r="W24" s="119"/>
      <c r="X24" s="116"/>
      <c r="Y24" s="119"/>
      <c r="Z24" s="116"/>
      <c r="AA24" s="119"/>
      <c r="AB24" s="116"/>
      <c r="AC24" s="119"/>
      <c r="AD24" s="116"/>
      <c r="AE24" s="119"/>
      <c r="AF24" s="116"/>
      <c r="AG24" s="119"/>
      <c r="AH24" s="116"/>
      <c r="AI24" s="119"/>
      <c r="AJ24" s="116"/>
      <c r="AK24" s="119"/>
      <c r="AL24" s="116"/>
      <c r="AM24" s="119"/>
      <c r="AN24" s="116"/>
      <c r="AO24" s="119"/>
      <c r="AP24" s="116"/>
      <c r="AQ24" s="119"/>
      <c r="AR24" s="116"/>
      <c r="AS24" s="119"/>
      <c r="AT24" s="116"/>
      <c r="AU24" s="119"/>
      <c r="AV24" s="116"/>
      <c r="AW24" s="119"/>
      <c r="AX24" s="116"/>
      <c r="AY24" s="119"/>
      <c r="AZ24" s="116"/>
      <c r="BA24" s="119"/>
      <c r="BB24" s="116"/>
      <c r="BC24" s="119"/>
      <c r="BD24" s="116"/>
      <c r="BE24" s="119"/>
      <c r="BF24" s="116"/>
      <c r="BG24" s="119"/>
      <c r="BH24" s="116"/>
      <c r="BI24" s="119"/>
      <c r="BJ24" s="116"/>
      <c r="BK24" s="119"/>
      <c r="BL24" s="116"/>
      <c r="BM24" s="119"/>
      <c r="BN24" s="116"/>
      <c r="BO24" s="119"/>
      <c r="BP24" s="116"/>
      <c r="BQ24" s="119"/>
      <c r="BR24" s="116"/>
      <c r="BS24" s="119"/>
      <c r="BT24" s="116"/>
      <c r="BU24" s="119"/>
      <c r="BV24" s="116"/>
      <c r="BW24" s="119"/>
      <c r="BX24" s="116"/>
      <c r="BY24" s="119"/>
      <c r="BZ24" s="116"/>
      <c r="CA24" s="119"/>
      <c r="CB24" s="116"/>
      <c r="CC24" s="119"/>
      <c r="CD24" s="116"/>
      <c r="CE24" s="119"/>
      <c r="CF24" s="116"/>
      <c r="CG24" s="119"/>
      <c r="CH24" s="116"/>
      <c r="CI24" s="119"/>
      <c r="CJ24" s="116"/>
      <c r="CK24" s="119"/>
      <c r="CL24" s="116"/>
      <c r="CM24" s="119"/>
      <c r="CN24" s="116"/>
      <c r="CO24" s="119"/>
      <c r="CP24" s="116"/>
      <c r="CQ24" s="119"/>
      <c r="CR24" s="116"/>
      <c r="CS24" s="119"/>
      <c r="CT24" s="116"/>
      <c r="CU24" s="119"/>
      <c r="CV24" s="116"/>
      <c r="CW24" s="119"/>
      <c r="CX24" s="116"/>
      <c r="CY24" s="119"/>
      <c r="CZ24" s="116"/>
      <c r="DA24" s="119"/>
      <c r="DB24" s="116"/>
      <c r="DC24" s="119"/>
      <c r="DD24" s="116"/>
      <c r="DE24" s="122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5"/>
      <c r="EM24" s="66"/>
      <c r="EN24" s="66"/>
      <c r="EO24" s="66"/>
      <c r="EP24" s="66"/>
      <c r="EQ24" s="66"/>
      <c r="ER24" s="66"/>
      <c r="ES24" s="66"/>
      <c r="ET24" s="66"/>
      <c r="EU24" s="66"/>
      <c r="EV24" s="65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X24" s="11"/>
      <c r="FY24" s="11"/>
      <c r="FZ24" s="1"/>
      <c r="GA24" s="11"/>
      <c r="GB24" s="1"/>
      <c r="GC24" s="1"/>
      <c r="GD24" s="1"/>
      <c r="GE24" s="11"/>
      <c r="GF24" s="11"/>
      <c r="GG24" s="1"/>
      <c r="GH24" s="11"/>
      <c r="GI24" s="1"/>
      <c r="HB24" s="88"/>
      <c r="HC24" s="88"/>
      <c r="HD24" s="88"/>
      <c r="HE24" s="88"/>
      <c r="HF24" s="88"/>
      <c r="HG24" s="88"/>
      <c r="HH24" s="88"/>
      <c r="HI24" s="87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9"/>
      <c r="HU24" s="90"/>
      <c r="HV24" s="90"/>
      <c r="HW24" s="91"/>
      <c r="HX24" s="90"/>
      <c r="HY24" s="91"/>
      <c r="HZ24" s="90"/>
      <c r="IA24" s="90"/>
      <c r="IB24" s="90"/>
      <c r="IC24" s="90"/>
      <c r="ID24" s="91"/>
      <c r="IE24" s="90"/>
      <c r="IF24" s="90"/>
      <c r="IG24" s="90"/>
      <c r="IH24" s="11"/>
      <c r="II24" s="11"/>
      <c r="IJ24" s="1"/>
      <c r="IK24" s="1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97"/>
      <c r="JG24" s="11"/>
      <c r="JH24" s="11"/>
      <c r="JI24" s="11"/>
      <c r="JJ24" s="11"/>
      <c r="JK24" s="11"/>
      <c r="JL24" s="1"/>
      <c r="JM24" s="1"/>
      <c r="JN24" s="1"/>
      <c r="JO24" s="1"/>
      <c r="JP24" s="1"/>
      <c r="JQ24" s="66"/>
      <c r="JR24" s="66"/>
      <c r="JS24" s="66"/>
      <c r="JT24" s="66"/>
      <c r="JU24" s="66"/>
      <c r="JV24" s="66"/>
      <c r="JW24" s="66"/>
      <c r="JX24" s="66"/>
      <c r="JY24" s="66"/>
      <c r="JZ24" s="66"/>
      <c r="KA24" s="66"/>
      <c r="KB24" s="66"/>
      <c r="KC24" s="66"/>
      <c r="KD24" s="66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</row>
    <row r="25" spans="1:319" customFormat="1" ht="14.25" thickBot="1">
      <c r="B25" t="s">
        <v>454</v>
      </c>
      <c r="C25" s="114"/>
      <c r="D25" s="116"/>
      <c r="E25" s="119"/>
      <c r="F25" s="116"/>
      <c r="G25" s="119"/>
      <c r="H25" s="116"/>
      <c r="I25" s="119"/>
      <c r="J25" s="116"/>
      <c r="K25" s="119"/>
      <c r="L25" s="116"/>
      <c r="M25" s="119"/>
      <c r="N25" s="116"/>
      <c r="O25" s="119"/>
      <c r="P25" s="116"/>
      <c r="Q25" s="119"/>
      <c r="R25" s="116"/>
      <c r="S25" s="119"/>
      <c r="T25" s="116"/>
      <c r="U25" s="119"/>
      <c r="V25" s="116"/>
      <c r="W25" s="119"/>
      <c r="X25" s="116"/>
      <c r="Y25" s="119"/>
      <c r="Z25" s="116"/>
      <c r="AA25" s="119"/>
      <c r="AB25" s="116"/>
      <c r="AC25" s="119"/>
      <c r="AD25" s="116"/>
      <c r="AE25" s="119"/>
      <c r="AF25" s="116"/>
      <c r="AG25" s="119"/>
      <c r="AH25" s="116"/>
      <c r="AI25" s="119"/>
      <c r="AJ25" s="116"/>
      <c r="AK25" s="119"/>
      <c r="AL25" s="116"/>
      <c r="AM25" s="119"/>
      <c r="AN25" s="116"/>
      <c r="AO25" s="119"/>
      <c r="AP25" s="116"/>
      <c r="AQ25" s="119"/>
      <c r="AR25" s="116"/>
      <c r="AS25" s="119"/>
      <c r="AT25" s="116"/>
      <c r="AU25" s="119"/>
      <c r="AV25" s="116"/>
      <c r="AW25" s="119"/>
      <c r="AX25" s="116"/>
      <c r="AY25" s="119"/>
      <c r="AZ25" s="116"/>
      <c r="BA25" s="119"/>
      <c r="BB25" s="116"/>
      <c r="BC25" s="119"/>
      <c r="BD25" s="116"/>
      <c r="BE25" s="119"/>
      <c r="BF25" s="116"/>
      <c r="BG25" s="119"/>
      <c r="BH25" s="116"/>
      <c r="BI25" s="119"/>
      <c r="BJ25" s="116"/>
      <c r="BK25" s="119"/>
      <c r="BL25" s="116"/>
      <c r="BM25" s="119"/>
      <c r="BN25" s="116"/>
      <c r="BO25" s="119"/>
      <c r="BP25" s="116"/>
      <c r="BQ25" s="119"/>
      <c r="BR25" s="116"/>
      <c r="BS25" s="119"/>
      <c r="BT25" s="116"/>
      <c r="BU25" s="119"/>
      <c r="BV25" s="116"/>
      <c r="BW25" s="119"/>
      <c r="BX25" s="116"/>
      <c r="BY25" s="119"/>
      <c r="BZ25" s="116"/>
      <c r="CA25" s="119"/>
      <c r="CB25" s="116"/>
      <c r="CC25" s="119"/>
      <c r="CD25" s="116"/>
      <c r="CE25" s="119"/>
      <c r="CF25" s="116"/>
      <c r="CG25" s="119"/>
      <c r="CH25" s="116"/>
      <c r="CI25" s="119"/>
      <c r="CJ25" s="116"/>
      <c r="CK25" s="119"/>
      <c r="CL25" s="116"/>
      <c r="CM25" s="119"/>
      <c r="CN25" s="116"/>
      <c r="CO25" s="119"/>
      <c r="CP25" s="116"/>
      <c r="CQ25" s="119"/>
      <c r="CR25" s="116"/>
      <c r="CS25" s="119"/>
      <c r="CT25" s="116"/>
      <c r="CU25" s="119"/>
      <c r="CV25" s="116"/>
      <c r="CW25" s="119"/>
      <c r="CX25" s="116"/>
      <c r="CY25" s="119"/>
      <c r="CZ25" s="116"/>
      <c r="DA25" s="119"/>
      <c r="DB25" s="116"/>
      <c r="DC25" s="119"/>
      <c r="DD25" s="116"/>
      <c r="DE25" s="122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5"/>
      <c r="EM25" s="66"/>
      <c r="EN25" s="66"/>
      <c r="EO25" s="66"/>
      <c r="EP25" s="66"/>
      <c r="EQ25" s="66"/>
      <c r="ER25" s="66"/>
      <c r="ES25" s="66"/>
      <c r="ET25" s="66"/>
      <c r="EU25" s="66"/>
      <c r="EV25" s="65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X25" s="11"/>
      <c r="FY25" s="11"/>
      <c r="FZ25" s="1"/>
      <c r="GA25" s="11"/>
      <c r="GB25" s="1"/>
      <c r="GC25" s="1"/>
      <c r="GD25" s="1"/>
      <c r="GE25" s="11"/>
      <c r="GF25" s="11"/>
      <c r="GG25" s="1"/>
      <c r="GH25" s="11"/>
      <c r="GI25" s="1"/>
      <c r="HB25" s="88"/>
      <c r="HC25" s="88"/>
      <c r="HD25" s="88"/>
      <c r="HE25" s="88"/>
      <c r="HF25" s="88"/>
      <c r="HG25" s="88"/>
      <c r="HH25" s="88"/>
      <c r="HI25" s="87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9"/>
      <c r="HU25" s="90"/>
      <c r="HV25" s="90"/>
      <c r="HW25" s="91"/>
      <c r="HX25" s="90"/>
      <c r="HY25" s="91"/>
      <c r="HZ25" s="90"/>
      <c r="IA25" s="90"/>
      <c r="IB25" s="90"/>
      <c r="IC25" s="90"/>
      <c r="ID25" s="91"/>
      <c r="IE25" s="90"/>
      <c r="IF25" s="90"/>
      <c r="IG25" s="90"/>
      <c r="IH25" s="11"/>
      <c r="II25" s="11"/>
      <c r="IJ25" s="1"/>
      <c r="IK25" s="1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97"/>
      <c r="JG25" s="11"/>
      <c r="JH25" s="11"/>
      <c r="JI25" s="11"/>
      <c r="JJ25" s="11"/>
      <c r="JK25" s="11"/>
      <c r="JL25" s="1"/>
      <c r="JM25" s="1"/>
      <c r="JN25" s="1"/>
      <c r="JO25" s="1"/>
      <c r="JP25" s="1"/>
      <c r="JQ25" s="66"/>
      <c r="JR25" s="66"/>
      <c r="JS25" s="66"/>
      <c r="JT25" s="66"/>
      <c r="JU25" s="66"/>
      <c r="JV25" s="66"/>
      <c r="JW25" s="66"/>
      <c r="JX25" s="66"/>
      <c r="JY25" s="66"/>
      <c r="JZ25" s="66"/>
      <c r="KA25" s="66"/>
      <c r="KB25" s="66"/>
      <c r="KC25" s="66"/>
      <c r="KD25" s="66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</row>
    <row r="26" spans="1:319" customFormat="1" ht="14.25" thickBot="1">
      <c r="B26" t="s">
        <v>454</v>
      </c>
      <c r="C26" s="114"/>
      <c r="D26" s="117"/>
      <c r="E26" s="119"/>
      <c r="F26" s="116"/>
      <c r="G26" s="119"/>
      <c r="H26" s="116"/>
      <c r="I26" s="119"/>
      <c r="J26" s="116"/>
      <c r="K26" s="120"/>
      <c r="L26" s="116"/>
      <c r="M26" s="119"/>
      <c r="N26" s="116"/>
      <c r="O26" s="119"/>
      <c r="P26" s="116"/>
      <c r="Q26" s="119"/>
      <c r="R26" s="116"/>
      <c r="S26" s="119"/>
      <c r="T26" s="116"/>
      <c r="U26" s="119"/>
      <c r="V26" s="116"/>
      <c r="W26" s="119"/>
      <c r="X26" s="116"/>
      <c r="Y26" s="119"/>
      <c r="Z26" s="116"/>
      <c r="AA26" s="119"/>
      <c r="AB26" s="116"/>
      <c r="AC26" s="119"/>
      <c r="AD26" s="116"/>
      <c r="AE26" s="119"/>
      <c r="AF26" s="116"/>
      <c r="AG26" s="119"/>
      <c r="AH26" s="116"/>
      <c r="AI26" s="119"/>
      <c r="AJ26" s="116"/>
      <c r="AK26" s="119"/>
      <c r="AL26" s="116"/>
      <c r="AM26" s="119"/>
      <c r="AN26" s="116"/>
      <c r="AO26" s="119"/>
      <c r="AP26" s="117"/>
      <c r="AQ26" s="119"/>
      <c r="AR26" s="116"/>
      <c r="AS26" s="119"/>
      <c r="AT26" s="116"/>
      <c r="AU26" s="119"/>
      <c r="AV26" s="116"/>
      <c r="AW26" s="119"/>
      <c r="AX26" s="116"/>
      <c r="AY26" s="119"/>
      <c r="AZ26" s="116"/>
      <c r="BA26" s="119"/>
      <c r="BB26" s="116"/>
      <c r="BC26" s="120"/>
      <c r="BD26" s="116"/>
      <c r="BE26" s="119"/>
      <c r="BF26" s="116"/>
      <c r="BG26" s="119"/>
      <c r="BH26" s="116"/>
      <c r="BI26" s="119"/>
      <c r="BJ26" s="117"/>
      <c r="BK26" s="119"/>
      <c r="BL26" s="116"/>
      <c r="BM26" s="119"/>
      <c r="BN26" s="116"/>
      <c r="BO26" s="119"/>
      <c r="BP26" s="116"/>
      <c r="BQ26" s="119"/>
      <c r="BR26" s="116"/>
      <c r="BS26" s="119"/>
      <c r="BT26" s="116"/>
      <c r="BU26" s="119"/>
      <c r="BV26" s="116"/>
      <c r="BW26" s="120"/>
      <c r="BX26" s="116"/>
      <c r="BY26" s="119"/>
      <c r="BZ26" s="116"/>
      <c r="CA26" s="119"/>
      <c r="CB26" s="116"/>
      <c r="CC26" s="119"/>
      <c r="CD26" s="116"/>
      <c r="CE26" s="120"/>
      <c r="CF26" s="116"/>
      <c r="CG26" s="120"/>
      <c r="CH26" s="116"/>
      <c r="CI26" s="119"/>
      <c r="CJ26" s="116"/>
      <c r="CK26" s="119"/>
      <c r="CL26" s="117"/>
      <c r="CM26" s="119"/>
      <c r="CN26" s="116"/>
      <c r="CO26" s="119"/>
      <c r="CP26" s="116"/>
      <c r="CQ26" s="120"/>
      <c r="CR26" s="116"/>
      <c r="CS26" s="119"/>
      <c r="CT26" s="116"/>
      <c r="CU26" s="119"/>
      <c r="CV26" s="116"/>
      <c r="CW26" s="119"/>
      <c r="CX26" s="116"/>
      <c r="CY26" s="120"/>
      <c r="CZ26" s="116"/>
      <c r="DA26" s="119"/>
      <c r="DB26" s="116"/>
      <c r="DC26" s="119"/>
      <c r="DD26" s="116"/>
      <c r="DE26" s="122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5"/>
      <c r="EM26" s="66"/>
      <c r="EN26" s="66"/>
      <c r="EO26" s="66"/>
      <c r="EP26" s="66"/>
      <c r="EQ26" s="66"/>
      <c r="ER26" s="66"/>
      <c r="ES26" s="66"/>
      <c r="ET26" s="66"/>
      <c r="EU26" s="66"/>
      <c r="EV26" s="65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X26" s="11"/>
      <c r="FY26" s="11"/>
      <c r="FZ26" s="1"/>
      <c r="GA26" s="11"/>
      <c r="GB26" s="1"/>
      <c r="GC26" s="1"/>
      <c r="GD26" s="1"/>
      <c r="GE26" s="11"/>
      <c r="GF26" s="11"/>
      <c r="GG26" s="1"/>
      <c r="GH26" s="11"/>
      <c r="GI26" s="1"/>
      <c r="HB26" s="88"/>
      <c r="HC26" s="88"/>
      <c r="HD26" s="88"/>
      <c r="HE26" s="88"/>
      <c r="HF26" s="88"/>
      <c r="HG26" s="88"/>
      <c r="HH26" s="88"/>
      <c r="HI26" s="87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9"/>
      <c r="HU26" s="90"/>
      <c r="HV26" s="90"/>
      <c r="HW26" s="91"/>
      <c r="HX26" s="90"/>
      <c r="HY26" s="91"/>
      <c r="HZ26" s="90"/>
      <c r="IA26" s="90"/>
      <c r="IB26" s="90"/>
      <c r="IC26" s="90"/>
      <c r="ID26" s="91"/>
      <c r="IE26" s="90"/>
      <c r="IF26" s="90"/>
      <c r="IG26" s="90"/>
      <c r="IH26" s="11"/>
      <c r="II26" s="11"/>
      <c r="IJ26" s="1"/>
      <c r="IK26" s="1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97"/>
      <c r="JG26" s="11"/>
      <c r="JH26" s="11"/>
      <c r="JI26" s="11"/>
      <c r="JJ26" s="11"/>
      <c r="JK26" s="11"/>
      <c r="JL26" s="1"/>
      <c r="JM26" s="1"/>
      <c r="JN26" s="1"/>
      <c r="JO26" s="1"/>
      <c r="JP26" s="1"/>
      <c r="JQ26" s="66"/>
      <c r="JR26" s="66"/>
      <c r="JS26" s="66"/>
      <c r="JT26" s="66"/>
      <c r="JU26" s="66"/>
      <c r="JV26" s="66"/>
      <c r="JW26" s="66"/>
      <c r="JX26" s="66"/>
      <c r="JY26" s="66"/>
      <c r="JZ26" s="66"/>
      <c r="KA26" s="66"/>
      <c r="KB26" s="66"/>
      <c r="KC26" s="66"/>
      <c r="KD26" s="66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</row>
    <row r="27" spans="1:319" customFormat="1" ht="14.25" thickBot="1">
      <c r="B27" t="s">
        <v>454</v>
      </c>
      <c r="C27" s="114"/>
      <c r="D27" s="117"/>
      <c r="E27" s="119"/>
      <c r="F27" s="116"/>
      <c r="G27" s="119"/>
      <c r="H27" s="116"/>
      <c r="I27" s="119"/>
      <c r="J27" s="116"/>
      <c r="K27" s="120"/>
      <c r="L27" s="116"/>
      <c r="M27" s="119"/>
      <c r="N27" s="116"/>
      <c r="O27" s="119"/>
      <c r="P27" s="116"/>
      <c r="Q27" s="119"/>
      <c r="R27" s="116"/>
      <c r="S27" s="119"/>
      <c r="T27" s="117"/>
      <c r="U27" s="119"/>
      <c r="V27" s="116"/>
      <c r="W27" s="120"/>
      <c r="X27" s="116"/>
      <c r="Y27" s="119"/>
      <c r="Z27" s="117"/>
      <c r="AA27" s="119"/>
      <c r="AB27" s="116"/>
      <c r="AC27" s="119"/>
      <c r="AD27" s="116"/>
      <c r="AE27" s="120"/>
      <c r="AF27" s="116"/>
      <c r="AG27" s="119"/>
      <c r="AH27" s="117"/>
      <c r="AI27" s="119"/>
      <c r="AJ27" s="116"/>
      <c r="AK27" s="119"/>
      <c r="AL27" s="116"/>
      <c r="AM27" s="119"/>
      <c r="AN27" s="116"/>
      <c r="AO27" s="119"/>
      <c r="AP27" s="117"/>
      <c r="AQ27" s="119"/>
      <c r="AR27" s="117"/>
      <c r="AS27" s="119"/>
      <c r="AT27" s="116"/>
      <c r="AU27" s="119"/>
      <c r="AV27" s="116"/>
      <c r="AW27" s="120"/>
      <c r="AX27" s="116"/>
      <c r="AY27" s="119"/>
      <c r="AZ27" s="117"/>
      <c r="BA27" s="119"/>
      <c r="BB27" s="116"/>
      <c r="BC27" s="120"/>
      <c r="BD27" s="116"/>
      <c r="BE27" s="119"/>
      <c r="BF27" s="116"/>
      <c r="BG27" s="120"/>
      <c r="BH27" s="116"/>
      <c r="BI27" s="119"/>
      <c r="BJ27" s="117"/>
      <c r="BK27" s="119"/>
      <c r="BL27" s="116"/>
      <c r="BM27" s="119"/>
      <c r="BN27" s="116"/>
      <c r="BO27" s="120"/>
      <c r="BP27" s="116"/>
      <c r="BQ27" s="119"/>
      <c r="BR27" s="116"/>
      <c r="BS27" s="119"/>
      <c r="BT27" s="117"/>
      <c r="BU27" s="119"/>
      <c r="BV27" s="116"/>
      <c r="BW27" s="120"/>
      <c r="BX27" s="116"/>
      <c r="BY27" s="119"/>
      <c r="BZ27" s="116"/>
      <c r="CA27" s="119"/>
      <c r="CB27" s="116"/>
      <c r="CC27" s="119"/>
      <c r="CD27" s="117"/>
      <c r="CE27" s="120"/>
      <c r="CF27" s="116"/>
      <c r="CG27" s="120"/>
      <c r="CH27" s="116"/>
      <c r="CI27" s="119"/>
      <c r="CJ27" s="117"/>
      <c r="CK27" s="119"/>
      <c r="CL27" s="117"/>
      <c r="CM27" s="119"/>
      <c r="CN27" s="116"/>
      <c r="CO27" s="119"/>
      <c r="CP27" s="116"/>
      <c r="CQ27" s="120"/>
      <c r="CR27" s="117"/>
      <c r="CS27" s="119"/>
      <c r="CT27" s="116"/>
      <c r="CU27" s="119"/>
      <c r="CV27" s="116"/>
      <c r="CW27" s="119"/>
      <c r="CX27" s="116"/>
      <c r="CY27" s="120"/>
      <c r="CZ27" s="116"/>
      <c r="DA27" s="119"/>
      <c r="DB27" s="116"/>
      <c r="DC27" s="119"/>
      <c r="DD27" s="116"/>
      <c r="DE27" s="122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6"/>
      <c r="FS27" s="66"/>
      <c r="FT27" s="66"/>
      <c r="FU27" s="66"/>
      <c r="FX27" s="11"/>
      <c r="FY27" s="11"/>
      <c r="FZ27" s="1"/>
      <c r="GA27" s="11"/>
      <c r="GB27" s="1"/>
      <c r="GC27" s="1"/>
      <c r="GD27" s="1"/>
      <c r="GE27" s="11"/>
      <c r="GF27" s="11"/>
      <c r="GG27" s="1"/>
      <c r="GH27" s="11"/>
      <c r="GI27" s="1"/>
      <c r="HB27" s="88"/>
      <c r="HC27" s="88"/>
      <c r="HD27" s="88"/>
      <c r="HE27" s="88"/>
      <c r="HF27" s="88"/>
      <c r="HG27" s="88"/>
      <c r="HH27" s="88"/>
      <c r="HI27" s="87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9"/>
      <c r="HU27" s="90"/>
      <c r="HV27" s="90"/>
      <c r="HW27" s="91"/>
      <c r="HX27" s="90"/>
      <c r="HY27" s="91"/>
      <c r="HZ27" s="90"/>
      <c r="IA27" s="90"/>
      <c r="IB27" s="90"/>
      <c r="IC27" s="90"/>
      <c r="ID27" s="91"/>
      <c r="IE27" s="90"/>
      <c r="IF27" s="90"/>
      <c r="IG27" s="90"/>
      <c r="IH27" s="11"/>
      <c r="II27" s="11"/>
      <c r="IJ27" s="1"/>
      <c r="IK27" s="1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97"/>
      <c r="JG27" s="11"/>
      <c r="JH27" s="11"/>
      <c r="JI27" s="11"/>
      <c r="JJ27" s="11"/>
      <c r="JK27" s="11"/>
      <c r="JL27" s="1"/>
      <c r="JM27" s="1"/>
      <c r="JN27" s="1"/>
      <c r="JO27" s="1"/>
      <c r="JP27" s="1"/>
      <c r="JQ27" s="66"/>
      <c r="JR27" s="66"/>
      <c r="JS27" s="66"/>
      <c r="JT27" s="66"/>
      <c r="JU27" s="66"/>
      <c r="JV27" s="66"/>
      <c r="JW27" s="66"/>
      <c r="JX27" s="66"/>
      <c r="JY27" s="65"/>
      <c r="JZ27" s="66"/>
      <c r="KA27" s="66"/>
      <c r="KB27" s="66"/>
      <c r="KC27" s="66"/>
      <c r="KD27" s="66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</row>
    <row r="28" spans="1:319" customFormat="1" ht="14.25" thickBot="1">
      <c r="B28" t="s">
        <v>2</v>
      </c>
      <c r="C28" s="114"/>
      <c r="D28" s="116"/>
      <c r="E28" s="119"/>
      <c r="F28" s="116"/>
      <c r="G28" s="119"/>
      <c r="H28" s="116"/>
      <c r="I28" s="119"/>
      <c r="J28" s="116"/>
      <c r="K28" s="119"/>
      <c r="L28" s="116"/>
      <c r="M28" s="119"/>
      <c r="N28" s="116"/>
      <c r="O28" s="119"/>
      <c r="P28" s="116"/>
      <c r="Q28" s="119"/>
      <c r="R28" s="116"/>
      <c r="S28" s="119"/>
      <c r="T28" s="116"/>
      <c r="U28" s="119"/>
      <c r="V28" s="116"/>
      <c r="W28" s="119"/>
      <c r="X28" s="116"/>
      <c r="Y28" s="119"/>
      <c r="Z28" s="116"/>
      <c r="AA28" s="119"/>
      <c r="AB28" s="116"/>
      <c r="AC28" s="119"/>
      <c r="AD28" s="116"/>
      <c r="AE28" s="119"/>
      <c r="AF28" s="116"/>
      <c r="AG28" s="119"/>
      <c r="AH28" s="116"/>
      <c r="AI28" s="119"/>
      <c r="AJ28" s="116"/>
      <c r="AK28" s="119"/>
      <c r="AL28" s="116"/>
      <c r="AM28" s="119"/>
      <c r="AN28" s="116"/>
      <c r="AO28" s="119"/>
      <c r="AP28" s="116"/>
      <c r="AQ28" s="119"/>
      <c r="AR28" s="116"/>
      <c r="AS28" s="119"/>
      <c r="AT28" s="116"/>
      <c r="AU28" s="119"/>
      <c r="AV28" s="116"/>
      <c r="AW28" s="119"/>
      <c r="AX28" s="116"/>
      <c r="AY28" s="119"/>
      <c r="AZ28" s="116"/>
      <c r="BA28" s="119"/>
      <c r="BB28" s="116"/>
      <c r="BC28" s="119"/>
      <c r="BD28" s="116"/>
      <c r="BE28" s="119"/>
      <c r="BF28" s="116"/>
      <c r="BG28" s="119"/>
      <c r="BH28" s="116"/>
      <c r="BI28" s="119"/>
      <c r="BJ28" s="116"/>
      <c r="BK28" s="119"/>
      <c r="BL28" s="116"/>
      <c r="BM28" s="119"/>
      <c r="BN28" s="116"/>
      <c r="BO28" s="119"/>
      <c r="BP28" s="116"/>
      <c r="BQ28" s="119"/>
      <c r="BR28" s="116"/>
      <c r="BS28" s="119"/>
      <c r="BT28" s="116"/>
      <c r="BU28" s="119"/>
      <c r="BV28" s="116"/>
      <c r="BW28" s="119"/>
      <c r="BX28" s="116"/>
      <c r="BY28" s="119"/>
      <c r="BZ28" s="116"/>
      <c r="CA28" s="119"/>
      <c r="CB28" s="116"/>
      <c r="CC28" s="119"/>
      <c r="CD28" s="116"/>
      <c r="CE28" s="119"/>
      <c r="CF28" s="116"/>
      <c r="CG28" s="119"/>
      <c r="CH28" s="116"/>
      <c r="CI28" s="119"/>
      <c r="CJ28" s="116"/>
      <c r="CK28" s="119"/>
      <c r="CL28" s="116"/>
      <c r="CM28" s="119"/>
      <c r="CN28" s="116"/>
      <c r="CO28" s="119"/>
      <c r="CP28" s="116"/>
      <c r="CQ28" s="119"/>
      <c r="CR28" s="116"/>
      <c r="CS28" s="119"/>
      <c r="CT28" s="116"/>
      <c r="CU28" s="119"/>
      <c r="CV28" s="116"/>
      <c r="CW28" s="119"/>
      <c r="CX28" s="116"/>
      <c r="CY28" s="119"/>
      <c r="CZ28" s="116"/>
      <c r="DA28" s="119"/>
      <c r="DB28" s="116"/>
      <c r="DC28" s="119"/>
      <c r="DD28" s="116"/>
      <c r="DE28" s="122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X28" s="11"/>
      <c r="FY28" s="11"/>
      <c r="FZ28" s="1"/>
      <c r="GA28" s="11"/>
      <c r="GB28" s="1"/>
      <c r="GC28" s="1"/>
      <c r="GD28" s="1"/>
      <c r="GE28" s="11"/>
      <c r="GF28" s="11"/>
      <c r="GG28" s="1"/>
      <c r="GH28" s="11"/>
      <c r="GI28" s="1"/>
      <c r="HB28" s="93"/>
      <c r="HC28" s="93"/>
      <c r="HD28" s="93"/>
      <c r="HE28" s="93"/>
      <c r="HF28" s="93"/>
      <c r="HG28" s="93"/>
      <c r="HH28" s="93"/>
      <c r="HI28" s="92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4"/>
      <c r="HU28" s="95"/>
      <c r="HV28" s="95"/>
      <c r="HW28" s="96"/>
      <c r="HX28" s="95"/>
      <c r="HY28" s="96"/>
      <c r="HZ28" s="95"/>
      <c r="IA28" s="95"/>
      <c r="IB28" s="95"/>
      <c r="IC28" s="95"/>
      <c r="ID28" s="96"/>
      <c r="IE28" s="95"/>
      <c r="IF28" s="95"/>
      <c r="IG28" s="95"/>
      <c r="IH28" s="11"/>
      <c r="II28" s="11"/>
      <c r="IJ28" s="1"/>
      <c r="IK28" s="1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97"/>
      <c r="JG28" s="11"/>
      <c r="JH28" s="11"/>
      <c r="JI28" s="11"/>
      <c r="JJ28" s="11"/>
      <c r="JK28" s="11"/>
      <c r="JL28" s="1"/>
      <c r="JM28" s="1"/>
      <c r="JN28" s="1"/>
      <c r="JO28" s="1"/>
      <c r="JP28" s="1"/>
      <c r="JQ28" s="66"/>
      <c r="JR28" s="66"/>
      <c r="JS28" s="66"/>
      <c r="JT28" s="66"/>
      <c r="JU28" s="66"/>
      <c r="JV28" s="66"/>
      <c r="JW28" s="66"/>
      <c r="JX28" s="66"/>
      <c r="JY28" s="66"/>
      <c r="JZ28" s="66"/>
      <c r="KA28" s="66"/>
      <c r="KB28" s="66"/>
      <c r="KC28" s="66"/>
      <c r="KD28" s="66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</row>
    <row r="29" spans="1:319" customFormat="1" ht="14.25" thickBot="1">
      <c r="B29" t="s">
        <v>393</v>
      </c>
      <c r="C29" s="114"/>
      <c r="D29" s="116"/>
      <c r="E29" s="119"/>
      <c r="F29" s="116"/>
      <c r="G29" s="119"/>
      <c r="H29" s="116"/>
      <c r="I29" s="119"/>
      <c r="J29" s="116"/>
      <c r="K29" s="119"/>
      <c r="L29" s="116"/>
      <c r="M29" s="119"/>
      <c r="N29" s="116"/>
      <c r="O29" s="119"/>
      <c r="P29" s="116"/>
      <c r="Q29" s="119"/>
      <c r="R29" s="116"/>
      <c r="S29" s="119"/>
      <c r="T29" s="116"/>
      <c r="U29" s="119"/>
      <c r="V29" s="116"/>
      <c r="W29" s="119"/>
      <c r="X29" s="116"/>
      <c r="Y29" s="119"/>
      <c r="Z29" s="116"/>
      <c r="AA29" s="119"/>
      <c r="AB29" s="116"/>
      <c r="AC29" s="119"/>
      <c r="AD29" s="116"/>
      <c r="AE29" s="119"/>
      <c r="AF29" s="116"/>
      <c r="AG29" s="119"/>
      <c r="AH29" s="116"/>
      <c r="AI29" s="119"/>
      <c r="AJ29" s="116"/>
      <c r="AK29" s="119"/>
      <c r="AL29" s="116"/>
      <c r="AM29" s="119"/>
      <c r="AN29" s="116"/>
      <c r="AO29" s="119"/>
      <c r="AP29" s="116"/>
      <c r="AQ29" s="119"/>
      <c r="AR29" s="116"/>
      <c r="AS29" s="119"/>
      <c r="AT29" s="116"/>
      <c r="AU29" s="119"/>
      <c r="AV29" s="116"/>
      <c r="AW29" s="119"/>
      <c r="AX29" s="116"/>
      <c r="AY29" s="119"/>
      <c r="AZ29" s="116"/>
      <c r="BA29" s="119"/>
      <c r="BB29" s="116"/>
      <c r="BC29" s="119"/>
      <c r="BD29" s="116"/>
      <c r="BE29" s="119"/>
      <c r="BF29" s="116"/>
      <c r="BG29" s="119"/>
      <c r="BH29" s="116"/>
      <c r="BI29" s="119"/>
      <c r="BJ29" s="116"/>
      <c r="BK29" s="119"/>
      <c r="BL29" s="116"/>
      <c r="BM29" s="119"/>
      <c r="BN29" s="116"/>
      <c r="BO29" s="119"/>
      <c r="BP29" s="116"/>
      <c r="BQ29" s="119"/>
      <c r="BR29" s="116"/>
      <c r="BS29" s="119"/>
      <c r="BT29" s="116"/>
      <c r="BU29" s="119"/>
      <c r="BV29" s="116"/>
      <c r="BW29" s="119"/>
      <c r="BX29" s="116"/>
      <c r="BY29" s="119"/>
      <c r="BZ29" s="117"/>
      <c r="CA29" s="119"/>
      <c r="CB29" s="116"/>
      <c r="CC29" s="119"/>
      <c r="CD29" s="116"/>
      <c r="CE29" s="119"/>
      <c r="CF29" s="116"/>
      <c r="CG29" s="119"/>
      <c r="CH29" s="116"/>
      <c r="CI29" s="119"/>
      <c r="CJ29" s="116"/>
      <c r="CK29" s="119"/>
      <c r="CL29" s="116"/>
      <c r="CM29" s="119"/>
      <c r="CN29" s="116"/>
      <c r="CO29" s="119"/>
      <c r="CP29" s="116"/>
      <c r="CQ29" s="119"/>
      <c r="CR29" s="116"/>
      <c r="CS29" s="119"/>
      <c r="CT29" s="116"/>
      <c r="CU29" s="119"/>
      <c r="CV29" s="116"/>
      <c r="CW29" s="119"/>
      <c r="CX29" s="116"/>
      <c r="CY29" s="119"/>
      <c r="CZ29" s="116"/>
      <c r="DA29" s="119"/>
      <c r="DB29" s="116"/>
      <c r="DC29" s="119"/>
      <c r="DD29" s="116"/>
      <c r="DE29" s="122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5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5"/>
      <c r="FM29" s="66"/>
      <c r="FN29" s="66"/>
      <c r="FO29" s="66"/>
      <c r="FP29" s="66"/>
      <c r="FQ29" s="66"/>
      <c r="FR29" s="66"/>
      <c r="FS29" s="66"/>
      <c r="FT29" s="66"/>
      <c r="FU29" s="66"/>
      <c r="FX29" s="11"/>
      <c r="FY29" s="11"/>
      <c r="FZ29" s="1"/>
      <c r="GA29" s="11"/>
      <c r="GB29" s="1"/>
      <c r="GC29" s="1"/>
      <c r="GD29" s="1"/>
      <c r="GE29" s="11"/>
      <c r="GF29" s="11"/>
      <c r="GG29" s="1"/>
      <c r="GH29" s="11"/>
      <c r="GI29" s="1"/>
      <c r="HB29" s="93"/>
      <c r="HC29" s="93"/>
      <c r="HD29" s="93"/>
      <c r="HE29" s="93"/>
      <c r="HF29" s="93"/>
      <c r="HG29" s="93"/>
      <c r="HH29" s="93"/>
      <c r="HI29" s="92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4"/>
      <c r="HU29" s="95"/>
      <c r="HV29" s="95"/>
      <c r="HW29" s="96"/>
      <c r="HX29" s="95"/>
      <c r="HY29" s="96"/>
      <c r="HZ29" s="95"/>
      <c r="IA29" s="95"/>
      <c r="IB29" s="95"/>
      <c r="IC29" s="95"/>
      <c r="ID29" s="96"/>
      <c r="IE29" s="95"/>
      <c r="IF29" s="95"/>
      <c r="IG29" s="95"/>
      <c r="IH29" s="11"/>
      <c r="II29" s="11"/>
      <c r="IJ29" s="1"/>
      <c r="IK29" s="1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97"/>
      <c r="JG29" s="11"/>
      <c r="JH29" s="11"/>
      <c r="JI29" s="11"/>
      <c r="JJ29" s="11"/>
      <c r="JK29" s="11"/>
      <c r="JL29" s="1"/>
      <c r="JM29" s="1"/>
      <c r="JN29" s="1"/>
      <c r="JO29" s="1"/>
      <c r="JP29" s="1"/>
      <c r="JQ29" s="66"/>
      <c r="JR29" s="66"/>
      <c r="JS29" s="66"/>
      <c r="JT29" s="66"/>
      <c r="JU29" s="66"/>
      <c r="JV29" s="66"/>
      <c r="JW29" s="66"/>
      <c r="JX29" s="66"/>
      <c r="JY29" s="66"/>
      <c r="JZ29" s="66"/>
      <c r="KA29" s="66"/>
      <c r="KB29" s="66"/>
      <c r="KC29" s="66"/>
      <c r="KD29" s="66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</row>
    <row r="30" spans="1:319" customFormat="1" ht="14.25" thickBot="1">
      <c r="A30" t="s">
        <v>304</v>
      </c>
      <c r="B30" t="s">
        <v>25</v>
      </c>
      <c r="C30" s="114"/>
      <c r="D30" s="116"/>
      <c r="E30" s="119"/>
      <c r="F30" s="116"/>
      <c r="G30" s="119"/>
      <c r="H30" s="116"/>
      <c r="I30" s="119"/>
      <c r="J30" s="116"/>
      <c r="K30" s="119"/>
      <c r="L30" s="116"/>
      <c r="M30" s="119"/>
      <c r="N30" s="116"/>
      <c r="O30" s="119"/>
      <c r="P30" s="116"/>
      <c r="Q30" s="119"/>
      <c r="R30" s="116"/>
      <c r="S30" s="119"/>
      <c r="T30" s="116"/>
      <c r="U30" s="119"/>
      <c r="V30" s="116"/>
      <c r="W30" s="119"/>
      <c r="X30" s="116"/>
      <c r="Y30" s="119"/>
      <c r="Z30" s="116"/>
      <c r="AA30" s="119"/>
      <c r="AB30" s="116"/>
      <c r="AC30" s="119"/>
      <c r="AD30" s="116"/>
      <c r="AE30" s="119"/>
      <c r="AF30" s="116"/>
      <c r="AG30" s="119"/>
      <c r="AH30" s="116"/>
      <c r="AI30" s="119"/>
      <c r="AJ30" s="116"/>
      <c r="AK30" s="119"/>
      <c r="AL30" s="116"/>
      <c r="AM30" s="119"/>
      <c r="AN30" s="116"/>
      <c r="AO30" s="119"/>
      <c r="AP30" s="116"/>
      <c r="AQ30" s="119"/>
      <c r="AR30" s="116"/>
      <c r="AS30" s="119"/>
      <c r="AT30" s="116"/>
      <c r="AU30" s="119"/>
      <c r="AV30" s="116"/>
      <c r="AW30" s="119"/>
      <c r="AX30" s="116"/>
      <c r="AY30" s="119"/>
      <c r="AZ30" s="116"/>
      <c r="BA30" s="119"/>
      <c r="BB30" s="116"/>
      <c r="BC30" s="119"/>
      <c r="BD30" s="116"/>
      <c r="BE30" s="119"/>
      <c r="BF30" s="116"/>
      <c r="BG30" s="119"/>
      <c r="BH30" s="116"/>
      <c r="BI30" s="119"/>
      <c r="BJ30" s="116"/>
      <c r="BK30" s="119"/>
      <c r="BL30" s="116"/>
      <c r="BM30" s="119"/>
      <c r="BN30" s="116"/>
      <c r="BO30" s="119"/>
      <c r="BP30" s="116"/>
      <c r="BQ30" s="119"/>
      <c r="BR30" s="116"/>
      <c r="BS30" s="119"/>
      <c r="BT30" s="116"/>
      <c r="BU30" s="119"/>
      <c r="BV30" s="116"/>
      <c r="BW30" s="119"/>
      <c r="BX30" s="116"/>
      <c r="BY30" s="119"/>
      <c r="BZ30" s="116"/>
      <c r="CA30" s="119"/>
      <c r="CB30" s="116"/>
      <c r="CC30" s="119"/>
      <c r="CD30" s="116"/>
      <c r="CE30" s="119"/>
      <c r="CF30" s="116"/>
      <c r="CG30" s="119"/>
      <c r="CH30" s="116"/>
      <c r="CI30" s="119"/>
      <c r="CJ30" s="116"/>
      <c r="CK30" s="119"/>
      <c r="CL30" s="116"/>
      <c r="CM30" s="119"/>
      <c r="CN30" s="116"/>
      <c r="CO30" s="119"/>
      <c r="CP30" s="116"/>
      <c r="CQ30" s="119"/>
      <c r="CR30" s="116"/>
      <c r="CS30" s="119"/>
      <c r="CT30" s="116"/>
      <c r="CU30" s="119"/>
      <c r="CV30" s="116"/>
      <c r="CW30" s="119"/>
      <c r="CX30" s="116"/>
      <c r="CY30" s="119"/>
      <c r="CZ30" s="116"/>
      <c r="DA30" s="119"/>
      <c r="DB30" s="116"/>
      <c r="DC30" s="119"/>
      <c r="DD30" s="116"/>
      <c r="DE30" s="122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65"/>
      <c r="EH30" s="105"/>
      <c r="EI30" s="105"/>
      <c r="EJ30" s="105"/>
      <c r="EK30" s="105"/>
      <c r="EL30" s="65"/>
      <c r="EM30" s="105"/>
      <c r="EN30" s="105"/>
      <c r="EO30" s="105"/>
      <c r="EP30" s="105"/>
      <c r="EQ30" s="105"/>
      <c r="ER30" s="105"/>
      <c r="ES30" s="105"/>
      <c r="ET30" s="105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X30" s="11"/>
      <c r="FY30" s="11"/>
      <c r="FZ30" s="1"/>
      <c r="GA30" s="11"/>
      <c r="GB30" s="1"/>
      <c r="GC30" s="1"/>
      <c r="GD30" s="1"/>
      <c r="GE30" s="11"/>
      <c r="GF30" s="11"/>
      <c r="GG30" s="1"/>
      <c r="GH30" s="11"/>
      <c r="GI30" s="1"/>
      <c r="HB30" s="68"/>
      <c r="HC30" s="68"/>
      <c r="HD30" s="68"/>
      <c r="HE30" s="68"/>
      <c r="HF30" s="68"/>
      <c r="HG30" s="68"/>
      <c r="HH30" s="68"/>
      <c r="HI30" s="67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9"/>
      <c r="HU30" s="70"/>
      <c r="HV30" s="70"/>
      <c r="HW30" s="71"/>
      <c r="HX30" s="70"/>
      <c r="HY30" s="71"/>
      <c r="HZ30" s="70"/>
      <c r="IA30" s="70"/>
      <c r="IB30" s="70"/>
      <c r="IC30" s="70"/>
      <c r="ID30" s="71"/>
      <c r="IE30" s="70"/>
      <c r="IF30" s="70"/>
      <c r="IG30" s="70"/>
      <c r="IH30" s="11"/>
      <c r="II30" s="11"/>
      <c r="IJ30" s="1"/>
      <c r="IK30" s="1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97"/>
      <c r="JG30" s="11"/>
      <c r="JH30" s="11"/>
      <c r="JI30" s="11"/>
      <c r="JJ30" s="11"/>
      <c r="JK30" s="11"/>
      <c r="JL30" s="1"/>
      <c r="JM30" s="1"/>
      <c r="JN30" s="1"/>
      <c r="JO30" s="1"/>
      <c r="JP30" s="1"/>
      <c r="JQ30" s="66"/>
      <c r="JR30" s="66"/>
      <c r="JS30" s="66"/>
      <c r="JT30" s="66"/>
      <c r="JU30" s="66"/>
      <c r="JV30" s="66"/>
      <c r="JW30" s="66"/>
      <c r="JX30" s="66"/>
      <c r="JY30" s="66"/>
      <c r="JZ30" s="66"/>
      <c r="KA30" s="66"/>
      <c r="KB30" s="66"/>
      <c r="KC30" s="66"/>
      <c r="KD30" s="66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</row>
    <row r="31" spans="1:319" customFormat="1" ht="14.25" thickBot="1">
      <c r="B31" t="s">
        <v>26</v>
      </c>
      <c r="C31" s="114"/>
      <c r="D31" s="117"/>
      <c r="E31" s="119"/>
      <c r="F31" s="116"/>
      <c r="G31" s="119"/>
      <c r="H31" s="116"/>
      <c r="I31" s="119"/>
      <c r="J31" s="116"/>
      <c r="K31" s="120"/>
      <c r="L31" s="116"/>
      <c r="M31" s="119"/>
      <c r="N31" s="116"/>
      <c r="O31" s="119"/>
      <c r="P31" s="116"/>
      <c r="Q31" s="119"/>
      <c r="R31" s="116"/>
      <c r="S31" s="119"/>
      <c r="T31" s="116"/>
      <c r="U31" s="119"/>
      <c r="V31" s="116"/>
      <c r="W31" s="119"/>
      <c r="X31" s="116"/>
      <c r="Y31" s="119"/>
      <c r="Z31" s="116"/>
      <c r="AA31" s="119"/>
      <c r="AB31" s="116"/>
      <c r="AC31" s="119"/>
      <c r="AD31" s="116"/>
      <c r="AE31" s="120"/>
      <c r="AF31" s="116"/>
      <c r="AG31" s="119"/>
      <c r="AH31" s="116"/>
      <c r="AI31" s="119"/>
      <c r="AJ31" s="116"/>
      <c r="AK31" s="119"/>
      <c r="AL31" s="116"/>
      <c r="AM31" s="119"/>
      <c r="AN31" s="116"/>
      <c r="AO31" s="119"/>
      <c r="AP31" s="116"/>
      <c r="AQ31" s="119"/>
      <c r="AR31" s="116"/>
      <c r="AS31" s="119"/>
      <c r="AT31" s="116"/>
      <c r="AU31" s="119"/>
      <c r="AV31" s="116"/>
      <c r="AW31" s="119"/>
      <c r="AX31" s="116"/>
      <c r="AY31" s="119"/>
      <c r="AZ31" s="117"/>
      <c r="BA31" s="119"/>
      <c r="BB31" s="116"/>
      <c r="BC31" s="119"/>
      <c r="BD31" s="116"/>
      <c r="BE31" s="119"/>
      <c r="BF31" s="116"/>
      <c r="BG31" s="119"/>
      <c r="BH31" s="116"/>
      <c r="BI31" s="119"/>
      <c r="BJ31" s="117"/>
      <c r="BK31" s="119"/>
      <c r="BL31" s="116"/>
      <c r="BM31" s="119"/>
      <c r="BN31" s="116"/>
      <c r="BO31" s="119"/>
      <c r="BP31" s="116"/>
      <c r="BQ31" s="119"/>
      <c r="BR31" s="116"/>
      <c r="BS31" s="119"/>
      <c r="BT31" s="116"/>
      <c r="BU31" s="119"/>
      <c r="BV31" s="116"/>
      <c r="BW31" s="119"/>
      <c r="BX31" s="116"/>
      <c r="BY31" s="119"/>
      <c r="BZ31" s="116"/>
      <c r="CA31" s="119"/>
      <c r="CB31" s="116"/>
      <c r="CC31" s="119"/>
      <c r="CD31" s="116"/>
      <c r="CE31" s="119"/>
      <c r="CF31" s="116"/>
      <c r="CG31" s="119"/>
      <c r="CH31" s="116"/>
      <c r="CI31" s="119"/>
      <c r="CJ31" s="116"/>
      <c r="CK31" s="119"/>
      <c r="CL31" s="116"/>
      <c r="CM31" s="119"/>
      <c r="CN31" s="116"/>
      <c r="CO31" s="119"/>
      <c r="CP31" s="116"/>
      <c r="CQ31" s="119"/>
      <c r="CR31" s="116"/>
      <c r="CS31" s="119"/>
      <c r="CT31" s="116"/>
      <c r="CU31" s="119"/>
      <c r="CV31" s="116"/>
      <c r="CW31" s="119"/>
      <c r="CX31" s="116"/>
      <c r="CY31" s="119"/>
      <c r="CZ31" s="116"/>
      <c r="DA31" s="119"/>
      <c r="DB31" s="116"/>
      <c r="DC31" s="119"/>
      <c r="DD31" s="116"/>
      <c r="DE31" s="122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65"/>
      <c r="DU31" s="65"/>
      <c r="DV31" s="105"/>
      <c r="DW31" s="105"/>
      <c r="DX31" s="105"/>
      <c r="DY31" s="105"/>
      <c r="DZ31" s="105"/>
      <c r="EA31" s="105"/>
      <c r="EB31" s="105"/>
      <c r="EC31" s="105"/>
      <c r="ED31" s="105"/>
      <c r="EE31" s="65"/>
      <c r="EF31" s="105"/>
      <c r="EG31" s="65"/>
      <c r="EH31" s="105"/>
      <c r="EI31" s="105"/>
      <c r="EJ31" s="105"/>
      <c r="EK31" s="105"/>
      <c r="EL31" s="65"/>
      <c r="EM31" s="105"/>
      <c r="EN31" s="105"/>
      <c r="EO31" s="105"/>
      <c r="EP31" s="105"/>
      <c r="EQ31" s="105"/>
      <c r="ER31" s="105"/>
      <c r="ES31" s="105"/>
      <c r="ET31" s="65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5"/>
      <c r="FM31" s="66"/>
      <c r="FN31" s="66"/>
      <c r="FO31" s="66"/>
      <c r="FP31" s="66"/>
      <c r="FQ31" s="66"/>
      <c r="FR31" s="66"/>
      <c r="FS31" s="66"/>
      <c r="FT31" s="66"/>
      <c r="FU31" s="66"/>
      <c r="FX31" s="11"/>
      <c r="FY31" s="11"/>
      <c r="FZ31" s="1"/>
      <c r="GA31" s="11"/>
      <c r="GB31" s="1"/>
      <c r="GC31" s="1"/>
      <c r="GD31" s="1"/>
      <c r="GE31" s="11"/>
      <c r="GF31" s="11"/>
      <c r="GG31" s="1"/>
      <c r="GH31" s="11"/>
      <c r="GI31" s="1"/>
      <c r="HB31" s="88"/>
      <c r="HC31" s="88"/>
      <c r="HD31" s="88"/>
      <c r="HE31" s="88"/>
      <c r="HF31" s="88"/>
      <c r="HG31" s="88"/>
      <c r="HH31" s="88"/>
      <c r="HI31" s="87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9"/>
      <c r="HU31" s="90"/>
      <c r="HV31" s="90"/>
      <c r="HW31" s="91"/>
      <c r="HX31" s="90"/>
      <c r="HY31" s="91"/>
      <c r="HZ31" s="90"/>
      <c r="IA31" s="90"/>
      <c r="IB31" s="90"/>
      <c r="IC31" s="90"/>
      <c r="ID31" s="91"/>
      <c r="IE31" s="90"/>
      <c r="IF31" s="90"/>
      <c r="IG31" s="90"/>
      <c r="IH31" s="11"/>
      <c r="II31" s="11"/>
      <c r="IJ31" s="1"/>
      <c r="IK31" s="1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97"/>
      <c r="JG31" s="11"/>
      <c r="JH31" s="11"/>
      <c r="JI31" s="11"/>
      <c r="JJ31" s="11"/>
      <c r="JK31" s="11"/>
      <c r="JL31" s="1"/>
      <c r="JM31" s="1"/>
      <c r="JN31" s="1"/>
      <c r="JO31" s="1"/>
      <c r="JP31" s="1"/>
      <c r="JQ31" s="66"/>
      <c r="JR31" s="66"/>
      <c r="JS31" s="66"/>
      <c r="JT31" s="66"/>
      <c r="JU31" s="66"/>
      <c r="JV31" s="66"/>
      <c r="JW31" s="66"/>
      <c r="JX31" s="66"/>
      <c r="JY31" s="66"/>
      <c r="JZ31" s="66"/>
      <c r="KA31" s="66"/>
      <c r="KB31" s="66"/>
      <c r="KC31" s="66"/>
      <c r="KD31" s="66"/>
      <c r="KE31" s="11"/>
      <c r="KF31" s="11"/>
      <c r="KG31" s="11"/>
      <c r="KH31" s="11"/>
      <c r="KI31" s="11"/>
      <c r="KJ31" s="11"/>
      <c r="KK31" s="11"/>
      <c r="KL31" s="11"/>
      <c r="KM31" s="11"/>
      <c r="KN31" s="11"/>
      <c r="KO31" s="11"/>
      <c r="KP31" s="11"/>
      <c r="KQ31" s="11"/>
      <c r="KR31" s="11"/>
      <c r="KS31" s="11"/>
      <c r="KT31" s="11"/>
      <c r="KU31" s="11"/>
      <c r="KV31" s="11"/>
      <c r="KW31" s="11"/>
      <c r="KX31" s="11"/>
      <c r="KY31" s="11"/>
      <c r="KZ31" s="11"/>
      <c r="LA31" s="11"/>
      <c r="LB31" s="11"/>
      <c r="LC31" s="11"/>
      <c r="LD31" s="11"/>
      <c r="LE31" s="11"/>
      <c r="LF31" s="11"/>
      <c r="LG31" s="11"/>
    </row>
    <row r="32" spans="1:319" customFormat="1" ht="14.25" thickBot="1">
      <c r="B32" t="s">
        <v>27</v>
      </c>
      <c r="C32" s="114"/>
      <c r="D32" s="117"/>
      <c r="E32" s="119"/>
      <c r="F32" s="117"/>
      <c r="G32" s="119"/>
      <c r="H32" s="116"/>
      <c r="I32" s="119"/>
      <c r="J32" s="116"/>
      <c r="K32" s="120"/>
      <c r="L32" s="116"/>
      <c r="M32" s="119"/>
      <c r="N32" s="116"/>
      <c r="O32" s="119"/>
      <c r="P32" s="116"/>
      <c r="Q32" s="119"/>
      <c r="R32" s="116"/>
      <c r="S32" s="119"/>
      <c r="T32" s="116"/>
      <c r="U32" s="119"/>
      <c r="V32" s="116"/>
      <c r="W32" s="119"/>
      <c r="X32" s="116"/>
      <c r="Y32" s="119"/>
      <c r="Z32" s="116"/>
      <c r="AA32" s="119"/>
      <c r="AB32" s="116"/>
      <c r="AC32" s="119"/>
      <c r="AD32" s="116"/>
      <c r="AE32" s="120"/>
      <c r="AF32" s="116"/>
      <c r="AG32" s="119"/>
      <c r="AH32" s="116"/>
      <c r="AI32" s="119"/>
      <c r="AJ32" s="116"/>
      <c r="AK32" s="119"/>
      <c r="AL32" s="116"/>
      <c r="AM32" s="119"/>
      <c r="AN32" s="116"/>
      <c r="AO32" s="120"/>
      <c r="AP32" s="116"/>
      <c r="AQ32" s="119"/>
      <c r="AR32" s="116"/>
      <c r="AS32" s="119"/>
      <c r="AT32" s="116"/>
      <c r="AU32" s="119"/>
      <c r="AV32" s="116"/>
      <c r="AW32" s="120"/>
      <c r="AX32" s="116"/>
      <c r="AY32" s="119"/>
      <c r="AZ32" s="117"/>
      <c r="BA32" s="119"/>
      <c r="BB32" s="116"/>
      <c r="BC32" s="119"/>
      <c r="BD32" s="116"/>
      <c r="BE32" s="119"/>
      <c r="BF32" s="116"/>
      <c r="BG32" s="119"/>
      <c r="BH32" s="116"/>
      <c r="BI32" s="119"/>
      <c r="BJ32" s="117"/>
      <c r="BK32" s="119"/>
      <c r="BL32" s="116"/>
      <c r="BM32" s="119"/>
      <c r="BN32" s="116"/>
      <c r="BO32" s="119"/>
      <c r="BP32" s="116"/>
      <c r="BQ32" s="119"/>
      <c r="BR32" s="116"/>
      <c r="BS32" s="119"/>
      <c r="BT32" s="116"/>
      <c r="BU32" s="119"/>
      <c r="BV32" s="116"/>
      <c r="BW32" s="120"/>
      <c r="BX32" s="116"/>
      <c r="BY32" s="119"/>
      <c r="BZ32" s="116"/>
      <c r="CA32" s="119"/>
      <c r="CB32" s="116"/>
      <c r="CC32" s="119"/>
      <c r="CD32" s="116"/>
      <c r="CE32" s="119"/>
      <c r="CF32" s="116"/>
      <c r="CG32" s="120"/>
      <c r="CH32" s="116"/>
      <c r="CI32" s="119"/>
      <c r="CJ32" s="116"/>
      <c r="CK32" s="120"/>
      <c r="CL32" s="117"/>
      <c r="CM32" s="119"/>
      <c r="CN32" s="116"/>
      <c r="CO32" s="119"/>
      <c r="CP32" s="116"/>
      <c r="CQ32" s="119"/>
      <c r="CR32" s="116"/>
      <c r="CS32" s="119"/>
      <c r="CT32" s="116"/>
      <c r="CU32" s="119"/>
      <c r="CV32" s="116"/>
      <c r="CW32" s="119"/>
      <c r="CX32" s="116"/>
      <c r="CY32" s="120"/>
      <c r="CZ32" s="116"/>
      <c r="DA32" s="120"/>
      <c r="DB32" s="116"/>
      <c r="DC32" s="119"/>
      <c r="DD32" s="116"/>
      <c r="DE32" s="122"/>
      <c r="DF32" s="105"/>
      <c r="DG32" s="105"/>
      <c r="DH32" s="105"/>
      <c r="DI32" s="6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65"/>
      <c r="DU32" s="65"/>
      <c r="DV32" s="105"/>
      <c r="DW32" s="65"/>
      <c r="DX32" s="105"/>
      <c r="DY32" s="105"/>
      <c r="DZ32" s="105"/>
      <c r="EA32" s="105"/>
      <c r="EB32" s="105"/>
      <c r="EC32" s="105"/>
      <c r="ED32" s="105"/>
      <c r="EE32" s="65"/>
      <c r="EF32" s="105"/>
      <c r="EG32" s="65"/>
      <c r="EH32" s="105"/>
      <c r="EI32" s="105"/>
      <c r="EJ32" s="105"/>
      <c r="EK32" s="65"/>
      <c r="EL32" s="65"/>
      <c r="EM32" s="105"/>
      <c r="EN32" s="105"/>
      <c r="EO32" s="105"/>
      <c r="EP32" s="105"/>
      <c r="EQ32" s="105"/>
      <c r="ER32" s="105"/>
      <c r="ES32" s="105"/>
      <c r="ET32" s="65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5"/>
      <c r="FM32" s="66"/>
      <c r="FN32" s="66"/>
      <c r="FO32" s="66"/>
      <c r="FP32" s="66"/>
      <c r="FQ32" s="66"/>
      <c r="FR32" s="66"/>
      <c r="FS32" s="66"/>
      <c r="FT32" s="66"/>
      <c r="FU32" s="66"/>
      <c r="FX32" s="11"/>
      <c r="FY32" s="11"/>
      <c r="FZ32" s="1"/>
      <c r="GA32" s="11"/>
      <c r="GB32" s="1"/>
      <c r="GC32" s="1"/>
      <c r="GD32" s="1"/>
      <c r="GE32" s="11"/>
      <c r="GF32" s="11"/>
      <c r="GG32" s="1"/>
      <c r="GH32" s="11"/>
      <c r="GI32" s="1"/>
      <c r="HB32" s="88"/>
      <c r="HC32" s="88"/>
      <c r="HD32" s="88"/>
      <c r="HE32" s="88"/>
      <c r="HF32" s="88"/>
      <c r="HG32" s="88"/>
      <c r="HH32" s="88"/>
      <c r="HI32" s="87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9"/>
      <c r="HU32" s="90"/>
      <c r="HV32" s="90"/>
      <c r="HW32" s="91"/>
      <c r="HX32" s="90"/>
      <c r="HY32" s="91"/>
      <c r="HZ32" s="90"/>
      <c r="IA32" s="90"/>
      <c r="IB32" s="90"/>
      <c r="IC32" s="90"/>
      <c r="ID32" s="91"/>
      <c r="IE32" s="90"/>
      <c r="IF32" s="90"/>
      <c r="IG32" s="90"/>
      <c r="IH32" s="11"/>
      <c r="II32" s="11"/>
      <c r="IJ32" s="1"/>
      <c r="IK32" s="1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97"/>
      <c r="JG32" s="11"/>
      <c r="JH32" s="11"/>
      <c r="JI32" s="11"/>
      <c r="JJ32" s="11"/>
      <c r="JK32" s="11"/>
      <c r="JL32" s="1"/>
      <c r="JM32" s="1"/>
      <c r="JN32" s="1"/>
      <c r="JO32" s="1"/>
      <c r="JP32" s="1"/>
      <c r="JQ32" s="66"/>
      <c r="JR32" s="66"/>
      <c r="JS32" s="66"/>
      <c r="JT32" s="66"/>
      <c r="JU32" s="66"/>
      <c r="JV32" s="66"/>
      <c r="JW32" s="66"/>
      <c r="JX32" s="66"/>
      <c r="JY32" s="66"/>
      <c r="JZ32" s="66"/>
      <c r="KA32" s="66"/>
      <c r="KB32" s="66"/>
      <c r="KC32" s="66"/>
      <c r="KD32" s="66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</row>
    <row r="33" spans="1:319" customFormat="1" ht="14.25" thickBot="1">
      <c r="B33" t="s">
        <v>28</v>
      </c>
      <c r="C33" s="114"/>
      <c r="D33" s="116"/>
      <c r="E33" s="119"/>
      <c r="F33" s="116"/>
      <c r="G33" s="119"/>
      <c r="H33" s="116"/>
      <c r="I33" s="119"/>
      <c r="J33" s="116"/>
      <c r="K33" s="119"/>
      <c r="L33" s="117"/>
      <c r="M33" s="119"/>
      <c r="N33" s="116"/>
      <c r="O33" s="119"/>
      <c r="P33" s="116"/>
      <c r="Q33" s="119"/>
      <c r="R33" s="116"/>
      <c r="S33" s="119"/>
      <c r="T33" s="116"/>
      <c r="U33" s="119"/>
      <c r="V33" s="116"/>
      <c r="W33" s="119"/>
      <c r="X33" s="116"/>
      <c r="Y33" s="119"/>
      <c r="Z33" s="116"/>
      <c r="AA33" s="119"/>
      <c r="AB33" s="116"/>
      <c r="AC33" s="119"/>
      <c r="AD33" s="116"/>
      <c r="AE33" s="119"/>
      <c r="AF33" s="116"/>
      <c r="AG33" s="119"/>
      <c r="AH33" s="116"/>
      <c r="AI33" s="119"/>
      <c r="AJ33" s="116"/>
      <c r="AK33" s="119"/>
      <c r="AL33" s="116"/>
      <c r="AM33" s="119"/>
      <c r="AN33" s="116"/>
      <c r="AO33" s="119"/>
      <c r="AP33" s="116"/>
      <c r="AQ33" s="119"/>
      <c r="AR33" s="116"/>
      <c r="AS33" s="119"/>
      <c r="AT33" s="116"/>
      <c r="AU33" s="119"/>
      <c r="AV33" s="116"/>
      <c r="AW33" s="119"/>
      <c r="AX33" s="116"/>
      <c r="AY33" s="119"/>
      <c r="AZ33" s="116"/>
      <c r="BA33" s="119"/>
      <c r="BB33" s="116"/>
      <c r="BC33" s="119"/>
      <c r="BD33" s="116"/>
      <c r="BE33" s="119"/>
      <c r="BF33" s="116"/>
      <c r="BG33" s="119"/>
      <c r="BH33" s="116"/>
      <c r="BI33" s="119"/>
      <c r="BJ33" s="117"/>
      <c r="BK33" s="119"/>
      <c r="BL33" s="116"/>
      <c r="BM33" s="119"/>
      <c r="BN33" s="116"/>
      <c r="BO33" s="119"/>
      <c r="BP33" s="116"/>
      <c r="BQ33" s="119"/>
      <c r="BR33" s="116"/>
      <c r="BS33" s="119"/>
      <c r="BT33" s="116"/>
      <c r="BU33" s="119"/>
      <c r="BV33" s="116"/>
      <c r="BW33" s="120"/>
      <c r="BX33" s="116"/>
      <c r="BY33" s="119"/>
      <c r="BZ33" s="116"/>
      <c r="CA33" s="119"/>
      <c r="CB33" s="116"/>
      <c r="CC33" s="119"/>
      <c r="CD33" s="116"/>
      <c r="CE33" s="119"/>
      <c r="CF33" s="116"/>
      <c r="CG33" s="120"/>
      <c r="CH33" s="116"/>
      <c r="CI33" s="119"/>
      <c r="CJ33" s="116"/>
      <c r="CK33" s="119"/>
      <c r="CL33" s="116"/>
      <c r="CM33" s="119"/>
      <c r="CN33" s="116"/>
      <c r="CO33" s="119"/>
      <c r="CP33" s="116"/>
      <c r="CQ33" s="119"/>
      <c r="CR33" s="116"/>
      <c r="CS33" s="119"/>
      <c r="CT33" s="116"/>
      <c r="CU33" s="119"/>
      <c r="CV33" s="116"/>
      <c r="CW33" s="119"/>
      <c r="CX33" s="117"/>
      <c r="CY33" s="119"/>
      <c r="CZ33" s="116"/>
      <c r="DA33" s="119"/>
      <c r="DB33" s="116"/>
      <c r="DC33" s="119"/>
      <c r="DD33" s="116"/>
      <c r="DE33" s="122"/>
      <c r="DF33" s="105"/>
      <c r="DG33" s="105"/>
      <c r="DH33" s="105"/>
      <c r="DI33" s="105"/>
      <c r="DJ33" s="105"/>
      <c r="DK33" s="105"/>
      <c r="DL33" s="105"/>
      <c r="DM33" s="105"/>
      <c r="DN33" s="65"/>
      <c r="DO33" s="105"/>
      <c r="DP33" s="105"/>
      <c r="DQ33" s="6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65"/>
      <c r="EH33" s="105"/>
      <c r="EI33" s="105"/>
      <c r="EJ33" s="105"/>
      <c r="EK33" s="105"/>
      <c r="EL33" s="65"/>
      <c r="EM33" s="105"/>
      <c r="EN33" s="105"/>
      <c r="EO33" s="105"/>
      <c r="EP33" s="105"/>
      <c r="EQ33" s="105"/>
      <c r="ER33" s="105"/>
      <c r="ES33" s="65"/>
      <c r="ET33" s="105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5"/>
      <c r="FJ33" s="66"/>
      <c r="FK33" s="66"/>
      <c r="FL33" s="65"/>
      <c r="FM33" s="66"/>
      <c r="FN33" s="66"/>
      <c r="FO33" s="66"/>
      <c r="FP33" s="66"/>
      <c r="FQ33" s="66"/>
      <c r="FR33" s="66"/>
      <c r="FS33" s="66"/>
      <c r="FT33" s="66"/>
      <c r="FU33" s="66"/>
      <c r="FX33" s="1"/>
      <c r="FY33" s="11"/>
      <c r="FZ33" s="1"/>
      <c r="GA33" s="11"/>
      <c r="GB33" s="1"/>
      <c r="GC33" s="1"/>
      <c r="GD33" s="1"/>
      <c r="GE33" s="1"/>
      <c r="GF33" s="11"/>
      <c r="GG33" s="1"/>
      <c r="GH33" s="11"/>
      <c r="GI33" s="1"/>
      <c r="HB33" s="88"/>
      <c r="HC33" s="88"/>
      <c r="HD33" s="88"/>
      <c r="HE33" s="88"/>
      <c r="HF33" s="88"/>
      <c r="HG33" s="88"/>
      <c r="HH33" s="88"/>
      <c r="HI33" s="87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9"/>
      <c r="HU33" s="90"/>
      <c r="HV33" s="90"/>
      <c r="HW33" s="91"/>
      <c r="HX33" s="90"/>
      <c r="HY33" s="91"/>
      <c r="HZ33" s="90"/>
      <c r="IA33" s="90"/>
      <c r="IB33" s="90"/>
      <c r="IC33" s="90"/>
      <c r="ID33" s="91"/>
      <c r="IE33" s="90"/>
      <c r="IF33" s="90"/>
      <c r="IG33" s="90"/>
      <c r="IH33" s="1"/>
      <c r="II33" s="11"/>
      <c r="IJ33" s="1"/>
      <c r="IK33" s="1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97"/>
      <c r="JG33" s="11"/>
      <c r="JH33" s="11"/>
      <c r="JI33" s="11"/>
      <c r="JJ33" s="11"/>
      <c r="JK33" s="11"/>
      <c r="JL33" s="1"/>
      <c r="JM33" s="1"/>
      <c r="JN33" s="1"/>
      <c r="JO33" s="1"/>
      <c r="JP33" s="1"/>
      <c r="JQ33" s="66"/>
      <c r="JR33" s="66"/>
      <c r="JS33" s="66"/>
      <c r="JT33" s="66"/>
      <c r="JU33" s="66"/>
      <c r="JV33" s="66"/>
      <c r="JW33" s="66"/>
      <c r="JX33" s="66"/>
      <c r="JY33" s="66"/>
      <c r="JZ33" s="66"/>
      <c r="KA33" s="66"/>
      <c r="KB33" s="66"/>
      <c r="KC33" s="66"/>
      <c r="KD33" s="66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</row>
    <row r="34" spans="1:319" customFormat="1" ht="14.25" thickBot="1">
      <c r="B34" t="s">
        <v>29</v>
      </c>
      <c r="C34" s="114"/>
      <c r="D34" s="117"/>
      <c r="E34" s="119"/>
      <c r="F34" s="116"/>
      <c r="G34" s="119"/>
      <c r="H34" s="116"/>
      <c r="I34" s="119"/>
      <c r="J34" s="116"/>
      <c r="K34" s="120"/>
      <c r="L34" s="117"/>
      <c r="M34" s="119"/>
      <c r="N34" s="116"/>
      <c r="O34" s="119"/>
      <c r="P34" s="116"/>
      <c r="Q34" s="119"/>
      <c r="R34" s="116"/>
      <c r="S34" s="119"/>
      <c r="T34" s="116"/>
      <c r="U34" s="119"/>
      <c r="V34" s="116"/>
      <c r="W34" s="119"/>
      <c r="X34" s="116"/>
      <c r="Y34" s="119"/>
      <c r="Z34" s="116"/>
      <c r="AA34" s="119"/>
      <c r="AB34" s="116"/>
      <c r="AC34" s="119"/>
      <c r="AD34" s="116"/>
      <c r="AE34" s="120"/>
      <c r="AF34" s="116"/>
      <c r="AG34" s="119"/>
      <c r="AH34" s="116"/>
      <c r="AI34" s="119"/>
      <c r="AJ34" s="116"/>
      <c r="AK34" s="119"/>
      <c r="AL34" s="116"/>
      <c r="AM34" s="119"/>
      <c r="AN34" s="117"/>
      <c r="AO34" s="119"/>
      <c r="AP34" s="116"/>
      <c r="AQ34" s="119"/>
      <c r="AR34" s="116"/>
      <c r="AS34" s="119"/>
      <c r="AT34" s="116"/>
      <c r="AU34" s="119"/>
      <c r="AV34" s="116"/>
      <c r="AW34" s="119"/>
      <c r="AX34" s="116"/>
      <c r="AY34" s="119"/>
      <c r="AZ34" s="116"/>
      <c r="BA34" s="119"/>
      <c r="BB34" s="116"/>
      <c r="BC34" s="120"/>
      <c r="BD34" s="116"/>
      <c r="BE34" s="119"/>
      <c r="BF34" s="116"/>
      <c r="BG34" s="119"/>
      <c r="BH34" s="116"/>
      <c r="BI34" s="119"/>
      <c r="BJ34" s="117"/>
      <c r="BK34" s="119"/>
      <c r="BL34" s="116"/>
      <c r="BM34" s="119"/>
      <c r="BN34" s="116"/>
      <c r="BO34" s="119"/>
      <c r="BP34" s="116"/>
      <c r="BQ34" s="119"/>
      <c r="BR34" s="116"/>
      <c r="BS34" s="119"/>
      <c r="BT34" s="116"/>
      <c r="BU34" s="119"/>
      <c r="BV34" s="116"/>
      <c r="BW34" s="120"/>
      <c r="BX34" s="116"/>
      <c r="BY34" s="119"/>
      <c r="BZ34" s="116"/>
      <c r="CA34" s="119"/>
      <c r="CB34" s="116"/>
      <c r="CC34" s="119"/>
      <c r="CD34" s="117"/>
      <c r="CE34" s="119"/>
      <c r="CF34" s="116"/>
      <c r="CG34" s="120"/>
      <c r="CH34" s="116"/>
      <c r="CI34" s="119"/>
      <c r="CJ34" s="116"/>
      <c r="CK34" s="119"/>
      <c r="CL34" s="116"/>
      <c r="CM34" s="119"/>
      <c r="CN34" s="116"/>
      <c r="CO34" s="119"/>
      <c r="CP34" s="116"/>
      <c r="CQ34" s="120"/>
      <c r="CR34" s="117"/>
      <c r="CS34" s="119"/>
      <c r="CT34" s="117"/>
      <c r="CU34" s="119"/>
      <c r="CV34" s="116"/>
      <c r="CW34" s="119"/>
      <c r="CX34" s="117"/>
      <c r="CY34" s="120"/>
      <c r="CZ34" s="116"/>
      <c r="DA34" s="120"/>
      <c r="DB34" s="116"/>
      <c r="DC34" s="119"/>
      <c r="DD34" s="116"/>
      <c r="DE34" s="123"/>
      <c r="DF34" s="105"/>
      <c r="DG34" s="105"/>
      <c r="DH34" s="105"/>
      <c r="DI34" s="105"/>
      <c r="DJ34" s="105"/>
      <c r="DK34" s="105"/>
      <c r="DL34" s="105"/>
      <c r="DM34" s="105"/>
      <c r="DN34" s="65"/>
      <c r="DO34" s="105"/>
      <c r="DP34" s="105"/>
      <c r="DQ34" s="65"/>
      <c r="DR34" s="105"/>
      <c r="DS34" s="105"/>
      <c r="DT34" s="65"/>
      <c r="DU34" s="65"/>
      <c r="DV34" s="105"/>
      <c r="DW34" s="105"/>
      <c r="DX34" s="105"/>
      <c r="DY34" s="105"/>
      <c r="DZ34" s="105"/>
      <c r="EA34" s="105"/>
      <c r="EB34" s="105"/>
      <c r="EC34" s="105"/>
      <c r="ED34" s="105"/>
      <c r="EE34" s="65"/>
      <c r="EF34" s="105"/>
      <c r="EG34" s="65"/>
      <c r="EH34" s="105"/>
      <c r="EI34" s="105"/>
      <c r="EJ34" s="105"/>
      <c r="EK34" s="105"/>
      <c r="EL34" s="65"/>
      <c r="EM34" s="105"/>
      <c r="EN34" s="105"/>
      <c r="EO34" s="105"/>
      <c r="EP34" s="105"/>
      <c r="EQ34" s="105"/>
      <c r="ER34" s="105"/>
      <c r="ES34" s="65"/>
      <c r="ET34" s="105"/>
      <c r="EU34" s="66"/>
      <c r="EV34" s="66"/>
      <c r="EW34" s="65"/>
      <c r="EX34" s="66"/>
      <c r="EY34" s="66"/>
      <c r="EZ34" s="66"/>
      <c r="FA34" s="66"/>
      <c r="FB34" s="65"/>
      <c r="FC34" s="66"/>
      <c r="FD34" s="66"/>
      <c r="FE34" s="66"/>
      <c r="FF34" s="66"/>
      <c r="FG34" s="66"/>
      <c r="FH34" s="66"/>
      <c r="FI34" s="65"/>
      <c r="FJ34" s="66"/>
      <c r="FK34" s="66"/>
      <c r="FL34" s="65"/>
      <c r="FM34" s="65"/>
      <c r="FN34" s="66"/>
      <c r="FO34" s="65"/>
      <c r="FP34" s="66"/>
      <c r="FQ34" s="66"/>
      <c r="FR34" s="66"/>
      <c r="FS34" s="66"/>
      <c r="FT34" s="66"/>
      <c r="FU34" s="66"/>
      <c r="FX34" s="1"/>
      <c r="FY34" s="11"/>
      <c r="FZ34" s="1"/>
      <c r="GA34" s="11"/>
      <c r="GB34" s="1"/>
      <c r="GC34" s="1"/>
      <c r="GD34" s="1"/>
      <c r="GE34" s="1"/>
      <c r="GF34" s="11"/>
      <c r="GG34" s="1"/>
      <c r="GH34" s="11"/>
      <c r="GI34" s="1"/>
      <c r="HB34" s="88"/>
      <c r="HC34" s="88"/>
      <c r="HD34" s="88"/>
      <c r="HE34" s="88"/>
      <c r="HF34" s="88"/>
      <c r="HG34" s="88"/>
      <c r="HH34" s="88"/>
      <c r="HI34" s="87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9"/>
      <c r="HU34" s="90"/>
      <c r="HV34" s="90"/>
      <c r="HW34" s="91"/>
      <c r="HX34" s="90"/>
      <c r="HY34" s="91"/>
      <c r="HZ34" s="90"/>
      <c r="IA34" s="90"/>
      <c r="IB34" s="90"/>
      <c r="IC34" s="90"/>
      <c r="ID34" s="91"/>
      <c r="IE34" s="90"/>
      <c r="IF34" s="90"/>
      <c r="IG34" s="90"/>
      <c r="IH34" s="1"/>
      <c r="II34" s="11"/>
      <c r="IJ34" s="1"/>
      <c r="IK34" s="1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97"/>
      <c r="JG34" s="11"/>
      <c r="JH34" s="11"/>
      <c r="JI34" s="11"/>
      <c r="JJ34" s="11"/>
      <c r="JL34" s="1"/>
      <c r="JM34" s="1"/>
      <c r="JN34" s="1"/>
      <c r="JO34" s="1"/>
      <c r="JP34" s="1"/>
      <c r="JQ34" s="66"/>
      <c r="JR34" s="66"/>
      <c r="JS34" s="66"/>
      <c r="JT34" s="66"/>
      <c r="JU34" s="66"/>
      <c r="JV34" s="66"/>
      <c r="JW34" s="66"/>
      <c r="JX34" s="66"/>
      <c r="JY34" s="66"/>
      <c r="JZ34" s="65"/>
      <c r="KA34" s="66"/>
      <c r="KB34" s="66"/>
      <c r="KC34" s="66"/>
      <c r="KD34" s="66"/>
      <c r="KE34" s="11"/>
      <c r="KF34" s="11"/>
      <c r="KG34" s="11"/>
      <c r="KH34" s="11"/>
      <c r="KI34" s="11"/>
      <c r="KJ34" s="11"/>
      <c r="KK34" s="11"/>
      <c r="KL34" s="11"/>
      <c r="KM34" s="11"/>
      <c r="KN34" s="11"/>
      <c r="KO34" s="11"/>
      <c r="KP34" s="11"/>
      <c r="KQ34" s="11"/>
      <c r="KR34" s="11"/>
      <c r="KS34" s="11"/>
      <c r="KT34" s="11"/>
      <c r="KU34" s="11"/>
      <c r="KV34" s="11"/>
      <c r="KW34" s="11"/>
      <c r="KX34" s="11"/>
      <c r="KY34" s="11"/>
      <c r="KZ34" s="11"/>
      <c r="LA34" s="11"/>
      <c r="LB34" s="11"/>
      <c r="LC34" s="11"/>
      <c r="LD34" s="11"/>
      <c r="LE34" s="11"/>
      <c r="LF34" s="11"/>
      <c r="LG34" s="11"/>
    </row>
    <row r="35" spans="1:319" customFormat="1" ht="14.25" thickBot="1">
      <c r="B35" t="s">
        <v>30</v>
      </c>
      <c r="C35" s="114"/>
      <c r="D35" s="117"/>
      <c r="E35" s="119"/>
      <c r="F35" s="117"/>
      <c r="G35" s="119"/>
      <c r="H35" s="116"/>
      <c r="I35" s="119"/>
      <c r="J35" s="116"/>
      <c r="K35" s="120"/>
      <c r="L35" s="117"/>
      <c r="M35" s="119"/>
      <c r="N35" s="116"/>
      <c r="O35" s="119"/>
      <c r="P35" s="116"/>
      <c r="Q35" s="119"/>
      <c r="R35" s="116"/>
      <c r="S35" s="119"/>
      <c r="T35" s="116"/>
      <c r="U35" s="119"/>
      <c r="V35" s="116"/>
      <c r="W35" s="119"/>
      <c r="X35" s="116"/>
      <c r="Y35" s="119"/>
      <c r="Z35" s="116"/>
      <c r="AA35" s="119"/>
      <c r="AB35" s="116"/>
      <c r="AC35" s="119"/>
      <c r="AD35" s="116"/>
      <c r="AE35" s="120"/>
      <c r="AF35" s="116"/>
      <c r="AG35" s="119"/>
      <c r="AH35" s="117"/>
      <c r="AI35" s="119"/>
      <c r="AJ35" s="116"/>
      <c r="AK35" s="119"/>
      <c r="AL35" s="116"/>
      <c r="AM35" s="119"/>
      <c r="AN35" s="117"/>
      <c r="AO35" s="120"/>
      <c r="AP35" s="117"/>
      <c r="AQ35" s="119"/>
      <c r="AR35" s="117"/>
      <c r="AS35" s="119"/>
      <c r="AT35" s="116"/>
      <c r="AU35" s="119"/>
      <c r="AV35" s="117"/>
      <c r="AW35" s="120"/>
      <c r="AX35" s="116"/>
      <c r="AY35" s="120"/>
      <c r="AZ35" s="116"/>
      <c r="BA35" s="119"/>
      <c r="BB35" s="116"/>
      <c r="BC35" s="120"/>
      <c r="BD35" s="116"/>
      <c r="BE35" s="119"/>
      <c r="BF35" s="116"/>
      <c r="BG35" s="119"/>
      <c r="BH35" s="116"/>
      <c r="BI35" s="119"/>
      <c r="BJ35" s="117"/>
      <c r="BK35" s="119"/>
      <c r="BL35" s="116"/>
      <c r="BM35" s="119"/>
      <c r="BN35" s="116"/>
      <c r="BO35" s="119"/>
      <c r="BP35" s="116"/>
      <c r="BQ35" s="119"/>
      <c r="BR35" s="116"/>
      <c r="BS35" s="119"/>
      <c r="BT35" s="116"/>
      <c r="BU35" s="119"/>
      <c r="BV35" s="116"/>
      <c r="BW35" s="120"/>
      <c r="BX35" s="116"/>
      <c r="BY35" s="119"/>
      <c r="BZ35" s="116"/>
      <c r="CA35" s="119"/>
      <c r="CB35" s="116"/>
      <c r="CC35" s="119"/>
      <c r="CD35" s="117"/>
      <c r="CE35" s="119"/>
      <c r="CF35" s="116"/>
      <c r="CG35" s="120"/>
      <c r="CH35" s="116"/>
      <c r="CI35" s="119"/>
      <c r="CJ35" s="116"/>
      <c r="CK35" s="120"/>
      <c r="CL35" s="116"/>
      <c r="CM35" s="119"/>
      <c r="CN35" s="117"/>
      <c r="CO35" s="119"/>
      <c r="CP35" s="117"/>
      <c r="CQ35" s="120"/>
      <c r="CR35" s="117"/>
      <c r="CS35" s="119"/>
      <c r="CT35" s="117"/>
      <c r="CU35" s="119"/>
      <c r="CV35" s="116"/>
      <c r="CW35" s="119"/>
      <c r="CX35" s="117"/>
      <c r="CY35" s="120"/>
      <c r="CZ35" s="116"/>
      <c r="DA35" s="120"/>
      <c r="DB35" s="116"/>
      <c r="DC35" s="119"/>
      <c r="DD35" s="116"/>
      <c r="DE35" s="123"/>
      <c r="DF35" s="105"/>
      <c r="DG35" s="105"/>
      <c r="DH35" s="105"/>
      <c r="DI35" s="105"/>
      <c r="DJ35" s="105"/>
      <c r="DK35" s="105"/>
      <c r="DL35" s="105"/>
      <c r="DM35" s="105"/>
      <c r="DN35" s="65"/>
      <c r="DO35" s="105"/>
      <c r="DP35" s="105"/>
      <c r="DQ35" s="65"/>
      <c r="DR35" s="105"/>
      <c r="DS35" s="105"/>
      <c r="DT35" s="65"/>
      <c r="DU35" s="65"/>
      <c r="DV35" s="105"/>
      <c r="DW35" s="65"/>
      <c r="DX35" s="65"/>
      <c r="DY35" s="105"/>
      <c r="DZ35" s="105"/>
      <c r="EA35" s="65"/>
      <c r="EB35" s="105"/>
      <c r="EC35" s="105"/>
      <c r="ED35" s="105"/>
      <c r="EE35" s="65"/>
      <c r="EF35" s="105"/>
      <c r="EG35" s="65"/>
      <c r="EH35" s="105"/>
      <c r="EI35" s="105"/>
      <c r="EJ35" s="105"/>
      <c r="EK35" s="65"/>
      <c r="EL35" s="65"/>
      <c r="EM35" s="105"/>
      <c r="EN35" s="105"/>
      <c r="EO35" s="65"/>
      <c r="EP35" s="105"/>
      <c r="EQ35" s="105"/>
      <c r="ER35" s="105"/>
      <c r="ES35" s="65"/>
      <c r="ET35" s="65"/>
      <c r="EU35" s="66"/>
      <c r="EV35" s="65"/>
      <c r="EW35" s="65"/>
      <c r="EX35" s="65"/>
      <c r="EY35" s="66"/>
      <c r="EZ35" s="66"/>
      <c r="FA35" s="65"/>
      <c r="FB35" s="65"/>
      <c r="FC35" s="66"/>
      <c r="FD35" s="66"/>
      <c r="FE35" s="66"/>
      <c r="FF35" s="66"/>
      <c r="FG35" s="65"/>
      <c r="FH35" s="66"/>
      <c r="FI35" s="65"/>
      <c r="FJ35" s="66"/>
      <c r="FK35" s="66"/>
      <c r="FL35" s="65"/>
      <c r="FM35" s="65"/>
      <c r="FN35" s="66"/>
      <c r="FO35" s="65"/>
      <c r="FP35" s="66"/>
      <c r="FQ35" s="66"/>
      <c r="FR35" s="66"/>
      <c r="FS35" s="66"/>
      <c r="FT35" s="66"/>
      <c r="FU35" s="66"/>
      <c r="FX35" s="1"/>
      <c r="FY35" s="11"/>
      <c r="FZ35" s="1"/>
      <c r="GA35" s="11"/>
      <c r="GB35" s="1"/>
      <c r="GC35" s="1"/>
      <c r="GD35" s="1"/>
      <c r="GE35" s="1"/>
      <c r="GF35" s="11"/>
      <c r="GG35" s="1"/>
      <c r="GH35" s="11"/>
      <c r="GI35" s="1"/>
      <c r="HB35" s="88"/>
      <c r="HC35" s="88"/>
      <c r="HD35" s="88"/>
      <c r="HE35" s="88"/>
      <c r="HF35" s="88"/>
      <c r="HG35" s="88"/>
      <c r="HH35" s="88"/>
      <c r="HI35" s="87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9"/>
      <c r="HU35" s="90"/>
      <c r="HV35" s="90"/>
      <c r="HW35" s="91"/>
      <c r="HX35" s="90"/>
      <c r="HY35" s="91"/>
      <c r="HZ35" s="90"/>
      <c r="IA35" s="90"/>
      <c r="IB35" s="90"/>
      <c r="IC35" s="90"/>
      <c r="ID35" s="91"/>
      <c r="IE35" s="90"/>
      <c r="IF35" s="90"/>
      <c r="IG35" s="90"/>
      <c r="IH35" s="1"/>
      <c r="II35" s="11"/>
      <c r="IJ35" s="1"/>
      <c r="IK35" s="1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97"/>
      <c r="JG35" s="11"/>
      <c r="JH35" s="11"/>
      <c r="JI35" s="11"/>
      <c r="JJ35" s="11"/>
      <c r="JL35" s="1"/>
      <c r="JM35" s="1"/>
      <c r="JN35" s="1"/>
      <c r="JO35" s="1"/>
      <c r="JP35" s="1"/>
      <c r="JQ35" s="66"/>
      <c r="JR35" s="65"/>
      <c r="JS35" s="66"/>
      <c r="JT35" s="66"/>
      <c r="JU35" s="66"/>
      <c r="JV35" s="66"/>
      <c r="JW35" s="66"/>
      <c r="JX35" s="66"/>
      <c r="JY35" s="66"/>
      <c r="JZ35" s="65"/>
      <c r="KA35" s="65"/>
      <c r="KB35" s="66"/>
      <c r="KC35" s="66"/>
      <c r="KD35" s="66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</row>
    <row r="36" spans="1:319" customFormat="1" ht="14.25" thickBot="1">
      <c r="B36" t="s">
        <v>15</v>
      </c>
      <c r="C36" s="114"/>
      <c r="D36" s="116"/>
      <c r="E36" s="119"/>
      <c r="F36" s="116"/>
      <c r="G36" s="119"/>
      <c r="H36" s="116"/>
      <c r="I36" s="119"/>
      <c r="J36" s="116"/>
      <c r="K36" s="119"/>
      <c r="L36" s="116"/>
      <c r="M36" s="119"/>
      <c r="N36" s="116"/>
      <c r="O36" s="119"/>
      <c r="P36" s="116"/>
      <c r="Q36" s="119"/>
      <c r="R36" s="116"/>
      <c r="S36" s="119"/>
      <c r="T36" s="116"/>
      <c r="U36" s="119"/>
      <c r="V36" s="116"/>
      <c r="W36" s="119"/>
      <c r="X36" s="116"/>
      <c r="Y36" s="119"/>
      <c r="Z36" s="116"/>
      <c r="AA36" s="119"/>
      <c r="AB36" s="116"/>
      <c r="AC36" s="119"/>
      <c r="AD36" s="116"/>
      <c r="AE36" s="119"/>
      <c r="AF36" s="116"/>
      <c r="AG36" s="119"/>
      <c r="AH36" s="116"/>
      <c r="AI36" s="119"/>
      <c r="AJ36" s="116"/>
      <c r="AK36" s="119"/>
      <c r="AL36" s="116"/>
      <c r="AM36" s="119"/>
      <c r="AN36" s="116"/>
      <c r="AO36" s="119"/>
      <c r="AP36" s="116"/>
      <c r="AQ36" s="119"/>
      <c r="AR36" s="116"/>
      <c r="AS36" s="119"/>
      <c r="AT36" s="116"/>
      <c r="AU36" s="119"/>
      <c r="AV36" s="116"/>
      <c r="AW36" s="119"/>
      <c r="AX36" s="116"/>
      <c r="AY36" s="119"/>
      <c r="AZ36" s="116"/>
      <c r="BA36" s="119"/>
      <c r="BB36" s="116"/>
      <c r="BC36" s="119"/>
      <c r="BD36" s="116"/>
      <c r="BE36" s="119"/>
      <c r="BF36" s="116"/>
      <c r="BG36" s="119"/>
      <c r="BH36" s="116"/>
      <c r="BI36" s="119"/>
      <c r="BJ36" s="116"/>
      <c r="BK36" s="119"/>
      <c r="BL36" s="116"/>
      <c r="BM36" s="119"/>
      <c r="BN36" s="116"/>
      <c r="BO36" s="119"/>
      <c r="BP36" s="116"/>
      <c r="BQ36" s="119"/>
      <c r="BR36" s="116"/>
      <c r="BS36" s="119"/>
      <c r="BT36" s="116"/>
      <c r="BU36" s="119"/>
      <c r="BV36" s="116"/>
      <c r="BW36" s="119"/>
      <c r="BX36" s="116"/>
      <c r="BY36" s="119"/>
      <c r="BZ36" s="116"/>
      <c r="CA36" s="119"/>
      <c r="CB36" s="116"/>
      <c r="CC36" s="119"/>
      <c r="CD36" s="116"/>
      <c r="CE36" s="119"/>
      <c r="CF36" s="116"/>
      <c r="CG36" s="119"/>
      <c r="CH36" s="116"/>
      <c r="CI36" s="119"/>
      <c r="CJ36" s="116"/>
      <c r="CK36" s="119"/>
      <c r="CL36" s="116"/>
      <c r="CM36" s="119"/>
      <c r="CN36" s="116"/>
      <c r="CO36" s="119"/>
      <c r="CP36" s="116"/>
      <c r="CQ36" s="119"/>
      <c r="CR36" s="116"/>
      <c r="CS36" s="119"/>
      <c r="CT36" s="116"/>
      <c r="CU36" s="119"/>
      <c r="CV36" s="116"/>
      <c r="CW36" s="119"/>
      <c r="CX36" s="116"/>
      <c r="CY36" s="119"/>
      <c r="CZ36" s="116"/>
      <c r="DA36" s="119"/>
      <c r="DB36" s="116"/>
      <c r="DC36" s="119"/>
      <c r="DD36" s="116"/>
      <c r="DE36" s="122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X36" s="1"/>
      <c r="FY36" s="11"/>
      <c r="FZ36" s="1"/>
      <c r="GA36" s="11"/>
      <c r="GB36" s="1"/>
      <c r="GC36" s="1"/>
      <c r="GD36" s="1"/>
      <c r="GE36" s="1"/>
      <c r="GF36" s="11"/>
      <c r="GG36" s="1"/>
      <c r="GH36" s="11"/>
      <c r="GI36" s="1"/>
      <c r="HB36" s="83"/>
      <c r="HC36" s="83"/>
      <c r="HD36" s="83"/>
      <c r="HE36" s="83"/>
      <c r="HF36" s="83"/>
      <c r="HG36" s="83"/>
      <c r="HH36" s="83"/>
      <c r="HI36" s="82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4"/>
      <c r="HU36" s="85"/>
      <c r="HV36" s="85"/>
      <c r="HW36" s="86"/>
      <c r="HX36" s="85"/>
      <c r="HY36" s="86"/>
      <c r="HZ36" s="85"/>
      <c r="IA36" s="85"/>
      <c r="IB36" s="85"/>
      <c r="IC36" s="85"/>
      <c r="ID36" s="86"/>
      <c r="IE36" s="85"/>
      <c r="IF36" s="85"/>
      <c r="IG36" s="85"/>
      <c r="IH36" s="1"/>
      <c r="II36" s="11"/>
      <c r="IJ36" s="1"/>
      <c r="IK36" s="1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97"/>
      <c r="JG36" s="11"/>
      <c r="JH36" s="11"/>
      <c r="JI36" s="11"/>
      <c r="JJ36" s="11"/>
      <c r="JK36" s="11"/>
      <c r="JL36" s="1"/>
      <c r="JM36" s="1"/>
      <c r="JN36" s="1"/>
      <c r="JO36" s="1"/>
      <c r="JP36" s="1"/>
      <c r="JQ36" s="66"/>
      <c r="JR36" s="66"/>
      <c r="JS36" s="66"/>
      <c r="JT36" s="66"/>
      <c r="JU36" s="66"/>
      <c r="JV36" s="66"/>
      <c r="JW36" s="66"/>
      <c r="JX36" s="66"/>
      <c r="JY36" s="66"/>
      <c r="JZ36" s="66"/>
      <c r="KA36" s="66"/>
      <c r="KB36" s="66"/>
      <c r="KC36" s="66"/>
      <c r="KD36" s="66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</row>
    <row r="37" spans="1:319" customFormat="1" ht="14.25" thickBot="1">
      <c r="A37" t="s">
        <v>305</v>
      </c>
      <c r="B37" t="s">
        <v>31</v>
      </c>
      <c r="C37" s="114"/>
      <c r="D37" s="117"/>
      <c r="E37" s="119"/>
      <c r="F37" s="116"/>
      <c r="G37" s="120"/>
      <c r="H37" s="116"/>
      <c r="I37" s="119"/>
      <c r="J37" s="116"/>
      <c r="K37" s="119"/>
      <c r="L37" s="116"/>
      <c r="M37" s="119"/>
      <c r="N37" s="116"/>
      <c r="O37" s="119"/>
      <c r="P37" s="116"/>
      <c r="Q37" s="119"/>
      <c r="R37" s="116"/>
      <c r="S37" s="119"/>
      <c r="T37" s="116"/>
      <c r="U37" s="119"/>
      <c r="V37" s="116"/>
      <c r="W37" s="119"/>
      <c r="X37" s="116"/>
      <c r="Y37" s="119"/>
      <c r="Z37" s="116"/>
      <c r="AA37" s="119"/>
      <c r="AB37" s="116"/>
      <c r="AC37" s="119"/>
      <c r="AD37" s="116"/>
      <c r="AE37" s="119"/>
      <c r="AF37" s="116"/>
      <c r="AG37" s="119"/>
      <c r="AH37" s="116"/>
      <c r="AI37" s="119"/>
      <c r="AJ37" s="116"/>
      <c r="AK37" s="119"/>
      <c r="AL37" s="116"/>
      <c r="AM37" s="119"/>
      <c r="AN37" s="116"/>
      <c r="AO37" s="119"/>
      <c r="AP37" s="116"/>
      <c r="AQ37" s="119"/>
      <c r="AR37" s="116"/>
      <c r="AS37" s="119"/>
      <c r="AT37" s="116"/>
      <c r="AU37" s="119"/>
      <c r="AV37" s="116"/>
      <c r="AW37" s="119"/>
      <c r="AX37" s="116"/>
      <c r="AY37" s="119"/>
      <c r="AZ37" s="116"/>
      <c r="BA37" s="119"/>
      <c r="BB37" s="116"/>
      <c r="BC37" s="119"/>
      <c r="BD37" s="116"/>
      <c r="BE37" s="119"/>
      <c r="BF37" s="116"/>
      <c r="BG37" s="119"/>
      <c r="BH37" s="116"/>
      <c r="BI37" s="119"/>
      <c r="BJ37" s="116"/>
      <c r="BK37" s="119"/>
      <c r="BL37" s="116"/>
      <c r="BM37" s="119"/>
      <c r="BN37" s="116"/>
      <c r="BO37" s="119"/>
      <c r="BP37" s="116"/>
      <c r="BQ37" s="119"/>
      <c r="BR37" s="116"/>
      <c r="BS37" s="119"/>
      <c r="BT37" s="116"/>
      <c r="BU37" s="119"/>
      <c r="BV37" s="116"/>
      <c r="BW37" s="119"/>
      <c r="BX37" s="116"/>
      <c r="BY37" s="119"/>
      <c r="BZ37" s="116"/>
      <c r="CA37" s="119"/>
      <c r="CB37" s="116"/>
      <c r="CC37" s="119"/>
      <c r="CD37" s="117"/>
      <c r="CE37" s="119"/>
      <c r="CF37" s="116"/>
      <c r="CG37" s="119"/>
      <c r="CH37" s="116"/>
      <c r="CI37" s="119"/>
      <c r="CJ37" s="116"/>
      <c r="CK37" s="119"/>
      <c r="CL37" s="116"/>
      <c r="CM37" s="119"/>
      <c r="CN37" s="116"/>
      <c r="CO37" s="119"/>
      <c r="CP37" s="116"/>
      <c r="CQ37" s="119"/>
      <c r="CR37" s="116"/>
      <c r="CS37" s="119"/>
      <c r="CT37" s="116"/>
      <c r="CU37" s="119"/>
      <c r="CV37" s="116"/>
      <c r="CW37" s="119"/>
      <c r="CX37" s="116"/>
      <c r="CY37" s="119"/>
      <c r="CZ37" s="116"/>
      <c r="DA37" s="119"/>
      <c r="DB37" s="116"/>
      <c r="DC37" s="119"/>
      <c r="DD37" s="116"/>
      <c r="DE37" s="122"/>
      <c r="DF37" s="66"/>
      <c r="DG37" s="66"/>
      <c r="DH37" s="66"/>
      <c r="DI37" s="66"/>
      <c r="DJ37" s="66"/>
      <c r="DK37" s="66"/>
      <c r="DL37" s="66"/>
      <c r="DM37" s="66"/>
      <c r="DN37" s="65"/>
      <c r="DO37" s="66"/>
      <c r="DP37" s="65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5"/>
      <c r="EF37" s="65"/>
      <c r="EG37" s="66"/>
      <c r="EH37" s="66"/>
      <c r="EI37" s="66"/>
      <c r="EJ37" s="66"/>
      <c r="EK37" s="66"/>
      <c r="EL37" s="65"/>
      <c r="EM37" s="65"/>
      <c r="EN37" s="66"/>
      <c r="EO37" s="66"/>
      <c r="EP37" s="66"/>
      <c r="EQ37" s="66"/>
      <c r="ER37" s="65"/>
      <c r="ES37" s="66"/>
      <c r="ET37" s="66"/>
      <c r="EU37" s="66"/>
      <c r="EV37" s="66"/>
      <c r="EW37" s="65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5"/>
      <c r="FM37" s="66"/>
      <c r="FN37" s="66"/>
      <c r="FO37" s="66"/>
      <c r="FP37" s="66"/>
      <c r="FQ37" s="66"/>
      <c r="FR37" s="66"/>
      <c r="FS37" s="66"/>
      <c r="FT37" s="66"/>
      <c r="FU37" s="66"/>
      <c r="FX37" s="1"/>
      <c r="FY37" s="11"/>
      <c r="FZ37" s="1"/>
      <c r="GA37" s="11"/>
      <c r="GB37" s="1"/>
      <c r="GC37" s="1"/>
      <c r="GD37" s="1"/>
      <c r="GE37" s="1"/>
      <c r="GF37" s="11"/>
      <c r="GG37" s="1"/>
      <c r="GH37" s="11"/>
      <c r="GI37" s="1"/>
      <c r="HB37" s="73"/>
      <c r="HC37" s="73"/>
      <c r="HD37" s="73"/>
      <c r="HE37" s="73"/>
      <c r="HF37" s="73"/>
      <c r="HG37" s="73"/>
      <c r="HH37" s="73"/>
      <c r="HI37" s="72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4"/>
      <c r="HU37" s="75"/>
      <c r="HV37" s="75"/>
      <c r="HW37" s="76"/>
      <c r="HX37" s="75"/>
      <c r="HY37" s="76"/>
      <c r="HZ37" s="75"/>
      <c r="IA37" s="75"/>
      <c r="IB37" s="75"/>
      <c r="IC37" s="75"/>
      <c r="ID37" s="76"/>
      <c r="IE37" s="75"/>
      <c r="IF37" s="75"/>
      <c r="IG37" s="75"/>
      <c r="IH37" s="1"/>
      <c r="II37" s="11"/>
      <c r="IJ37" s="1"/>
      <c r="IK37" s="1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97"/>
      <c r="JG37" s="11"/>
      <c r="JH37" s="11"/>
      <c r="JI37" s="11"/>
      <c r="JJ37" s="11"/>
      <c r="JK37" s="11"/>
      <c r="JL37" s="1"/>
      <c r="JM37" s="1"/>
      <c r="JN37" s="1"/>
      <c r="JO37" s="1"/>
      <c r="JP37" s="1"/>
      <c r="JQ37" s="66"/>
      <c r="JR37" s="66"/>
      <c r="JS37" s="66"/>
      <c r="JT37" s="66"/>
      <c r="JU37" s="66"/>
      <c r="JV37" s="66"/>
      <c r="JW37" s="66"/>
      <c r="JX37" s="66"/>
      <c r="JY37" s="66"/>
      <c r="JZ37" s="66"/>
      <c r="KA37" s="66"/>
      <c r="KB37" s="66"/>
      <c r="KC37" s="66"/>
      <c r="KD37" s="66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</row>
    <row r="38" spans="1:319" customFormat="1" ht="14.25" thickBot="1">
      <c r="B38" t="s">
        <v>32</v>
      </c>
      <c r="C38" s="114"/>
      <c r="D38" s="117"/>
      <c r="E38" s="119"/>
      <c r="F38" s="116"/>
      <c r="G38" s="120"/>
      <c r="H38" s="116"/>
      <c r="I38" s="119"/>
      <c r="J38" s="116"/>
      <c r="K38" s="120"/>
      <c r="L38" s="116"/>
      <c r="M38" s="119"/>
      <c r="N38" s="116"/>
      <c r="O38" s="119"/>
      <c r="P38" s="116"/>
      <c r="Q38" s="119"/>
      <c r="R38" s="116"/>
      <c r="S38" s="119"/>
      <c r="T38" s="116"/>
      <c r="U38" s="119"/>
      <c r="V38" s="116"/>
      <c r="W38" s="119"/>
      <c r="X38" s="116"/>
      <c r="Y38" s="119"/>
      <c r="Z38" s="116"/>
      <c r="AA38" s="119"/>
      <c r="AB38" s="116"/>
      <c r="AC38" s="119"/>
      <c r="AD38" s="116"/>
      <c r="AE38" s="119"/>
      <c r="AF38" s="116"/>
      <c r="AG38" s="119"/>
      <c r="AH38" s="116"/>
      <c r="AI38" s="119"/>
      <c r="AJ38" s="116"/>
      <c r="AK38" s="119"/>
      <c r="AL38" s="116"/>
      <c r="AM38" s="119"/>
      <c r="AN38" s="116"/>
      <c r="AO38" s="119"/>
      <c r="AP38" s="116"/>
      <c r="AQ38" s="119"/>
      <c r="AR38" s="116"/>
      <c r="AS38" s="119"/>
      <c r="AT38" s="116"/>
      <c r="AU38" s="119"/>
      <c r="AV38" s="116"/>
      <c r="AW38" s="119"/>
      <c r="AX38" s="116"/>
      <c r="AY38" s="119"/>
      <c r="AZ38" s="116"/>
      <c r="BA38" s="119"/>
      <c r="BB38" s="116"/>
      <c r="BC38" s="119"/>
      <c r="BD38" s="116"/>
      <c r="BE38" s="119"/>
      <c r="BF38" s="116"/>
      <c r="BG38" s="119"/>
      <c r="BH38" s="116"/>
      <c r="BI38" s="119"/>
      <c r="BJ38" s="117"/>
      <c r="BK38" s="119"/>
      <c r="BL38" s="116"/>
      <c r="BM38" s="119"/>
      <c r="BN38" s="116"/>
      <c r="BO38" s="119"/>
      <c r="BP38" s="116"/>
      <c r="BQ38" s="119"/>
      <c r="BR38" s="116"/>
      <c r="BS38" s="119"/>
      <c r="BT38" s="116"/>
      <c r="BU38" s="119"/>
      <c r="BV38" s="116"/>
      <c r="BW38" s="119"/>
      <c r="BX38" s="116"/>
      <c r="BY38" s="119"/>
      <c r="BZ38" s="116"/>
      <c r="CA38" s="119"/>
      <c r="CB38" s="116"/>
      <c r="CC38" s="119"/>
      <c r="CD38" s="117"/>
      <c r="CE38" s="119"/>
      <c r="CF38" s="116"/>
      <c r="CG38" s="119"/>
      <c r="CH38" s="116"/>
      <c r="CI38" s="119"/>
      <c r="CJ38" s="116"/>
      <c r="CK38" s="119"/>
      <c r="CL38" s="116"/>
      <c r="CM38" s="119"/>
      <c r="CN38" s="116"/>
      <c r="CO38" s="119"/>
      <c r="CP38" s="116"/>
      <c r="CQ38" s="119"/>
      <c r="CR38" s="116"/>
      <c r="CS38" s="119"/>
      <c r="CT38" s="116"/>
      <c r="CU38" s="119"/>
      <c r="CV38" s="116"/>
      <c r="CW38" s="119"/>
      <c r="CX38" s="116"/>
      <c r="CY38" s="120"/>
      <c r="CZ38" s="116"/>
      <c r="DA38" s="119"/>
      <c r="DB38" s="116"/>
      <c r="DC38" s="119"/>
      <c r="DD38" s="116"/>
      <c r="DE38" s="122"/>
      <c r="DF38" s="66"/>
      <c r="DG38" s="66"/>
      <c r="DH38" s="66"/>
      <c r="DI38" s="65"/>
      <c r="DJ38" s="66"/>
      <c r="DK38" s="66"/>
      <c r="DL38" s="66"/>
      <c r="DM38" s="66"/>
      <c r="DN38" s="65"/>
      <c r="DO38" s="66"/>
      <c r="DP38" s="65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5"/>
      <c r="EF38" s="65"/>
      <c r="EG38" s="66"/>
      <c r="EH38" s="66"/>
      <c r="EI38" s="66"/>
      <c r="EJ38" s="66"/>
      <c r="EK38" s="66"/>
      <c r="EL38" s="65"/>
      <c r="EM38" s="65"/>
      <c r="EN38" s="66"/>
      <c r="EO38" s="66"/>
      <c r="EP38" s="66"/>
      <c r="EQ38" s="66"/>
      <c r="ER38" s="65"/>
      <c r="ES38" s="66"/>
      <c r="ET38" s="66"/>
      <c r="EU38" s="66"/>
      <c r="EV38" s="66"/>
      <c r="EW38" s="65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5"/>
      <c r="FM38" s="66"/>
      <c r="FN38" s="66"/>
      <c r="FO38" s="66"/>
      <c r="FP38" s="66"/>
      <c r="FQ38" s="66"/>
      <c r="FR38" s="66"/>
      <c r="FS38" s="66"/>
      <c r="FT38" s="66"/>
      <c r="FU38" s="66"/>
      <c r="FX38" s="1"/>
      <c r="FY38" s="11"/>
      <c r="FZ38" s="1"/>
      <c r="GA38" s="11"/>
      <c r="GB38" s="1"/>
      <c r="GC38" s="1"/>
      <c r="GD38" s="1"/>
      <c r="GE38" s="1"/>
      <c r="GF38" s="11"/>
      <c r="GG38" s="1"/>
      <c r="GH38" s="11"/>
      <c r="GI38" s="1"/>
      <c r="HB38" s="88"/>
      <c r="HC38" s="88"/>
      <c r="HD38" s="88"/>
      <c r="HE38" s="88"/>
      <c r="HF38" s="88"/>
      <c r="HG38" s="88"/>
      <c r="HH38" s="88"/>
      <c r="HI38" s="87"/>
      <c r="HJ38" s="88"/>
      <c r="HK38" s="88"/>
      <c r="HL38" s="88"/>
      <c r="HM38" s="88"/>
      <c r="HN38" s="88"/>
      <c r="HO38" s="88"/>
      <c r="HP38" s="88"/>
      <c r="HQ38" s="88"/>
      <c r="HR38" s="88"/>
      <c r="HS38" s="88"/>
      <c r="HT38" s="89"/>
      <c r="HU38" s="90"/>
      <c r="HV38" s="90"/>
      <c r="HW38" s="91"/>
      <c r="HX38" s="90"/>
      <c r="HY38" s="91"/>
      <c r="HZ38" s="90"/>
      <c r="IA38" s="90"/>
      <c r="IB38" s="90"/>
      <c r="IC38" s="90"/>
      <c r="ID38" s="91"/>
      <c r="IE38" s="90"/>
      <c r="IF38" s="90"/>
      <c r="IG38" s="90"/>
      <c r="IH38" s="1"/>
      <c r="II38" s="11"/>
      <c r="IJ38" s="1"/>
      <c r="IK38" s="1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97"/>
      <c r="JG38" s="11"/>
      <c r="JH38" s="11"/>
      <c r="JI38" s="11"/>
      <c r="JK38" s="11"/>
      <c r="JL38" s="1"/>
      <c r="JM38" s="1"/>
      <c r="JN38" s="1"/>
      <c r="JO38" s="1"/>
      <c r="JP38" s="1"/>
      <c r="JQ38" s="66"/>
      <c r="JR38" s="66"/>
      <c r="JS38" s="66"/>
      <c r="JT38" s="66"/>
      <c r="JU38" s="66"/>
      <c r="JV38" s="66"/>
      <c r="JW38" s="66"/>
      <c r="JX38" s="66"/>
      <c r="JY38" s="66"/>
      <c r="JZ38" s="66"/>
      <c r="KA38" s="66"/>
      <c r="KB38" s="66"/>
      <c r="KC38" s="66"/>
      <c r="KD38" s="66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</row>
    <row r="39" spans="1:319" customFormat="1" ht="14.25" thickBot="1">
      <c r="B39" t="s">
        <v>33</v>
      </c>
      <c r="C39" s="114"/>
      <c r="D39" s="117"/>
      <c r="E39" s="119"/>
      <c r="F39" s="116"/>
      <c r="G39" s="120"/>
      <c r="H39" s="116"/>
      <c r="I39" s="119"/>
      <c r="J39" s="116"/>
      <c r="K39" s="120"/>
      <c r="L39" s="116"/>
      <c r="M39" s="119"/>
      <c r="N39" s="116"/>
      <c r="O39" s="119"/>
      <c r="P39" s="116"/>
      <c r="Q39" s="119"/>
      <c r="R39" s="116"/>
      <c r="S39" s="119"/>
      <c r="T39" s="116"/>
      <c r="U39" s="119"/>
      <c r="V39" s="116"/>
      <c r="W39" s="119"/>
      <c r="X39" s="116"/>
      <c r="Y39" s="119"/>
      <c r="Z39" s="116"/>
      <c r="AA39" s="119"/>
      <c r="AB39" s="116"/>
      <c r="AC39" s="119"/>
      <c r="AD39" s="116"/>
      <c r="AE39" s="119"/>
      <c r="AF39" s="116"/>
      <c r="AG39" s="119"/>
      <c r="AH39" s="117"/>
      <c r="AI39" s="119"/>
      <c r="AJ39" s="116"/>
      <c r="AK39" s="119"/>
      <c r="AL39" s="116"/>
      <c r="AM39" s="119"/>
      <c r="AN39" s="116"/>
      <c r="AO39" s="120"/>
      <c r="AP39" s="117"/>
      <c r="AQ39" s="119"/>
      <c r="AR39" s="117"/>
      <c r="AS39" s="119"/>
      <c r="AT39" s="116"/>
      <c r="AU39" s="119"/>
      <c r="AV39" s="116"/>
      <c r="AW39" s="119"/>
      <c r="AX39" s="116"/>
      <c r="AY39" s="119"/>
      <c r="AZ39" s="116"/>
      <c r="BA39" s="119"/>
      <c r="BB39" s="116"/>
      <c r="BC39" s="119"/>
      <c r="BD39" s="116"/>
      <c r="BE39" s="119"/>
      <c r="BF39" s="116"/>
      <c r="BG39" s="119"/>
      <c r="BH39" s="116"/>
      <c r="BI39" s="119"/>
      <c r="BJ39" s="117"/>
      <c r="BK39" s="119"/>
      <c r="BL39" s="116"/>
      <c r="BM39" s="119"/>
      <c r="BN39" s="116"/>
      <c r="BO39" s="119"/>
      <c r="BP39" s="116"/>
      <c r="BQ39" s="119"/>
      <c r="BR39" s="116"/>
      <c r="BS39" s="119"/>
      <c r="BT39" s="116"/>
      <c r="BU39" s="119"/>
      <c r="BV39" s="116"/>
      <c r="BW39" s="120"/>
      <c r="BX39" s="116"/>
      <c r="BY39" s="119"/>
      <c r="BZ39" s="117"/>
      <c r="CA39" s="119"/>
      <c r="CB39" s="116"/>
      <c r="CC39" s="119"/>
      <c r="CD39" s="117"/>
      <c r="CE39" s="119"/>
      <c r="CF39" s="116"/>
      <c r="CG39" s="120"/>
      <c r="CH39" s="116"/>
      <c r="CI39" s="119"/>
      <c r="CJ39" s="116"/>
      <c r="CK39" s="119"/>
      <c r="CL39" s="116"/>
      <c r="CM39" s="119"/>
      <c r="CN39" s="116"/>
      <c r="CO39" s="119"/>
      <c r="CP39" s="116"/>
      <c r="CQ39" s="119"/>
      <c r="CR39" s="116"/>
      <c r="CS39" s="119"/>
      <c r="CT39" s="117"/>
      <c r="CU39" s="119"/>
      <c r="CV39" s="116"/>
      <c r="CW39" s="119"/>
      <c r="CX39" s="116"/>
      <c r="CY39" s="120"/>
      <c r="CZ39" s="116"/>
      <c r="DA39" s="119"/>
      <c r="DB39" s="116"/>
      <c r="DC39" s="119"/>
      <c r="DD39" s="116"/>
      <c r="DE39" s="122"/>
      <c r="DF39" s="66"/>
      <c r="DG39" s="66"/>
      <c r="DH39" s="66"/>
      <c r="DI39" s="65"/>
      <c r="DJ39" s="66"/>
      <c r="DK39" s="66"/>
      <c r="DL39" s="66"/>
      <c r="DM39" s="66"/>
      <c r="DN39" s="65"/>
      <c r="DO39" s="66"/>
      <c r="DP39" s="65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5"/>
      <c r="EF39" s="65"/>
      <c r="EG39" s="66"/>
      <c r="EH39" s="66"/>
      <c r="EI39" s="66"/>
      <c r="EJ39" s="66"/>
      <c r="EK39" s="66"/>
      <c r="EL39" s="65"/>
      <c r="EM39" s="65"/>
      <c r="EN39" s="66"/>
      <c r="EO39" s="66"/>
      <c r="EP39" s="66"/>
      <c r="EQ39" s="66"/>
      <c r="ER39" s="65"/>
      <c r="ES39" s="66"/>
      <c r="ET39" s="66"/>
      <c r="EU39" s="66"/>
      <c r="EV39" s="66"/>
      <c r="EW39" s="65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5"/>
      <c r="FM39" s="66"/>
      <c r="FN39" s="66"/>
      <c r="FO39" s="66"/>
      <c r="FP39" s="66"/>
      <c r="FQ39" s="66"/>
      <c r="FR39" s="66"/>
      <c r="FS39" s="66"/>
      <c r="FT39" s="66"/>
      <c r="FU39" s="65"/>
      <c r="FX39" s="1"/>
      <c r="FY39" s="11"/>
      <c r="FZ39" s="1"/>
      <c r="GA39" s="11"/>
      <c r="GB39" s="1"/>
      <c r="GC39" s="1"/>
      <c r="GD39" s="1"/>
      <c r="GE39" s="1"/>
      <c r="GF39" s="11"/>
      <c r="GG39" s="1"/>
      <c r="GH39" s="11"/>
      <c r="GI39" s="1"/>
      <c r="HB39" s="88"/>
      <c r="HC39" s="88"/>
      <c r="HD39" s="88"/>
      <c r="HE39" s="88"/>
      <c r="HF39" s="88"/>
      <c r="HG39" s="88"/>
      <c r="HH39" s="88"/>
      <c r="HI39" s="87"/>
      <c r="HJ39" s="88"/>
      <c r="HK39" s="88"/>
      <c r="HL39" s="88"/>
      <c r="HM39" s="88"/>
      <c r="HN39" s="88"/>
      <c r="HO39" s="88"/>
      <c r="HP39" s="88"/>
      <c r="HQ39" s="88"/>
      <c r="HR39" s="88"/>
      <c r="HS39" s="88"/>
      <c r="HT39" s="89"/>
      <c r="HU39" s="90"/>
      <c r="HV39" s="90"/>
      <c r="HW39" s="91"/>
      <c r="HX39" s="90"/>
      <c r="HY39" s="91"/>
      <c r="HZ39" s="90"/>
      <c r="IA39" s="90"/>
      <c r="IB39" s="90"/>
      <c r="IC39" s="90"/>
      <c r="ID39" s="91"/>
      <c r="IE39" s="90"/>
      <c r="IF39" s="90"/>
      <c r="IG39" s="90"/>
      <c r="IH39" s="1"/>
      <c r="II39" s="11"/>
      <c r="IJ39" s="1"/>
      <c r="IK39" s="1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97"/>
      <c r="JG39" s="11"/>
      <c r="JH39" s="11"/>
      <c r="JI39" s="11"/>
      <c r="JK39" s="11"/>
      <c r="JL39" s="1"/>
      <c r="JM39" s="1"/>
      <c r="JN39" s="1"/>
      <c r="JO39" s="1"/>
      <c r="JP39" s="1"/>
      <c r="JQ39" s="66"/>
      <c r="JR39" s="66"/>
      <c r="JS39" s="66"/>
      <c r="JT39" s="66"/>
      <c r="JU39" s="66"/>
      <c r="JV39" s="66"/>
      <c r="JW39" s="66"/>
      <c r="JX39" s="66"/>
      <c r="JY39" s="66"/>
      <c r="JZ39" s="66"/>
      <c r="KA39" s="66"/>
      <c r="KB39" s="66"/>
      <c r="KC39" s="66"/>
      <c r="KD39" s="66"/>
      <c r="KE39" s="11"/>
      <c r="KF39" s="11"/>
      <c r="KG39" s="11"/>
      <c r="KH39" s="11"/>
      <c r="KI39" s="11"/>
      <c r="KJ39" s="11"/>
      <c r="KK39" s="11"/>
      <c r="KL39" s="11"/>
      <c r="KM39" s="11"/>
      <c r="KN39" s="11"/>
      <c r="KO39" s="11"/>
      <c r="KP39" s="11"/>
      <c r="KQ39" s="11"/>
      <c r="KR39" s="11"/>
      <c r="KS39" s="11"/>
      <c r="KT39" s="11"/>
      <c r="KU39" s="11"/>
      <c r="KV39" s="11"/>
      <c r="KW39" s="11"/>
      <c r="KX39" s="11"/>
      <c r="KY39" s="11"/>
      <c r="KZ39" s="11"/>
      <c r="LA39" s="11"/>
      <c r="LB39" s="11"/>
      <c r="LC39" s="11"/>
      <c r="LD39" s="11"/>
      <c r="LE39" s="11"/>
      <c r="LF39" s="11"/>
      <c r="LG39" s="11"/>
    </row>
    <row r="40" spans="1:319" customFormat="1" ht="14.25" thickBot="1">
      <c r="B40" t="s">
        <v>34</v>
      </c>
      <c r="C40" s="114"/>
      <c r="D40" s="117"/>
      <c r="E40" s="119"/>
      <c r="F40" s="117"/>
      <c r="G40" s="120"/>
      <c r="H40" s="116"/>
      <c r="I40" s="119"/>
      <c r="J40" s="116"/>
      <c r="K40" s="120"/>
      <c r="L40" s="116"/>
      <c r="M40" s="119"/>
      <c r="N40" s="116"/>
      <c r="O40" s="119"/>
      <c r="P40" s="116"/>
      <c r="Q40" s="119"/>
      <c r="R40" s="116"/>
      <c r="S40" s="119"/>
      <c r="T40" s="116"/>
      <c r="U40" s="119"/>
      <c r="V40" s="116"/>
      <c r="W40" s="120"/>
      <c r="X40" s="116"/>
      <c r="Y40" s="119"/>
      <c r="Z40" s="116"/>
      <c r="AA40" s="119"/>
      <c r="AB40" s="116"/>
      <c r="AC40" s="119"/>
      <c r="AD40" s="116"/>
      <c r="AE40" s="119"/>
      <c r="AF40" s="116"/>
      <c r="AG40" s="120"/>
      <c r="AH40" s="117"/>
      <c r="AI40" s="119"/>
      <c r="AJ40" s="116"/>
      <c r="AK40" s="119"/>
      <c r="AL40" s="116"/>
      <c r="AM40" s="119"/>
      <c r="AN40" s="116"/>
      <c r="AO40" s="120"/>
      <c r="AP40" s="117"/>
      <c r="AQ40" s="119"/>
      <c r="AR40" s="117"/>
      <c r="AS40" s="119"/>
      <c r="AT40" s="116"/>
      <c r="AU40" s="119"/>
      <c r="AV40" s="116"/>
      <c r="AW40" s="120"/>
      <c r="AX40" s="116"/>
      <c r="AY40" s="120"/>
      <c r="AZ40" s="116"/>
      <c r="BA40" s="119"/>
      <c r="BB40" s="116"/>
      <c r="BC40" s="119"/>
      <c r="BD40" s="116"/>
      <c r="BE40" s="120"/>
      <c r="BF40" s="116"/>
      <c r="BG40" s="119"/>
      <c r="BH40" s="116"/>
      <c r="BI40" s="119"/>
      <c r="BJ40" s="117"/>
      <c r="BK40" s="119"/>
      <c r="BL40" s="116"/>
      <c r="BM40" s="119"/>
      <c r="BN40" s="116"/>
      <c r="BO40" s="119"/>
      <c r="BP40" s="116"/>
      <c r="BQ40" s="119"/>
      <c r="BR40" s="116"/>
      <c r="BS40" s="119"/>
      <c r="BT40" s="116"/>
      <c r="BU40" s="120"/>
      <c r="BV40" s="116"/>
      <c r="BW40" s="120"/>
      <c r="BX40" s="116"/>
      <c r="BY40" s="119"/>
      <c r="BZ40" s="117"/>
      <c r="CA40" s="119"/>
      <c r="CB40" s="116"/>
      <c r="CC40" s="119"/>
      <c r="CD40" s="117"/>
      <c r="CE40" s="119"/>
      <c r="CF40" s="116"/>
      <c r="CG40" s="120"/>
      <c r="CH40" s="116"/>
      <c r="CI40" s="119"/>
      <c r="CJ40" s="116"/>
      <c r="CK40" s="120"/>
      <c r="CL40" s="117"/>
      <c r="CM40" s="119"/>
      <c r="CN40" s="116"/>
      <c r="CO40" s="119"/>
      <c r="CP40" s="116"/>
      <c r="CQ40" s="120"/>
      <c r="CR40" s="116"/>
      <c r="CS40" s="120"/>
      <c r="CT40" s="117"/>
      <c r="CU40" s="119"/>
      <c r="CV40" s="116"/>
      <c r="CW40" s="120"/>
      <c r="CX40" s="116"/>
      <c r="CY40" s="120"/>
      <c r="CZ40" s="116"/>
      <c r="DA40" s="119"/>
      <c r="DB40" s="116"/>
      <c r="DC40" s="119"/>
      <c r="DD40" s="116"/>
      <c r="DE40" s="122"/>
      <c r="DF40" s="66"/>
      <c r="DG40" s="66"/>
      <c r="DH40" s="66"/>
      <c r="DI40" s="65"/>
      <c r="DJ40" s="66"/>
      <c r="DK40" s="66"/>
      <c r="DL40" s="66"/>
      <c r="DM40" s="66"/>
      <c r="DN40" s="65"/>
      <c r="DO40" s="66"/>
      <c r="DP40" s="65"/>
      <c r="DQ40" s="66"/>
      <c r="DR40" s="66"/>
      <c r="DS40" s="66"/>
      <c r="DT40" s="66"/>
      <c r="DU40" s="66"/>
      <c r="DV40" s="66"/>
      <c r="DW40" s="66"/>
      <c r="DX40" s="66"/>
      <c r="DY40" s="65"/>
      <c r="DZ40" s="66"/>
      <c r="EA40" s="65"/>
      <c r="EB40" s="66"/>
      <c r="EC40" s="66"/>
      <c r="ED40" s="66"/>
      <c r="EE40" s="65"/>
      <c r="EF40" s="65"/>
      <c r="EG40" s="66"/>
      <c r="EH40" s="66"/>
      <c r="EI40" s="66"/>
      <c r="EJ40" s="66"/>
      <c r="EK40" s="66"/>
      <c r="EL40" s="65"/>
      <c r="EM40" s="65"/>
      <c r="EN40" s="66"/>
      <c r="EO40" s="66"/>
      <c r="EP40" s="66"/>
      <c r="EQ40" s="66"/>
      <c r="ER40" s="65"/>
      <c r="ES40" s="65"/>
      <c r="ET40" s="66"/>
      <c r="EU40" s="65"/>
      <c r="EV40" s="66"/>
      <c r="EW40" s="65"/>
      <c r="EX40" s="66"/>
      <c r="EY40" s="66"/>
      <c r="EZ40" s="66"/>
      <c r="FA40" s="66"/>
      <c r="FB40" s="65"/>
      <c r="FC40" s="66"/>
      <c r="FD40" s="66"/>
      <c r="FE40" s="66"/>
      <c r="FF40" s="66"/>
      <c r="FG40" s="66"/>
      <c r="FH40" s="66"/>
      <c r="FI40" s="66"/>
      <c r="FJ40" s="66"/>
      <c r="FK40" s="66"/>
      <c r="FL40" s="65"/>
      <c r="FM40" s="66"/>
      <c r="FN40" s="66"/>
      <c r="FO40" s="65"/>
      <c r="FP40" s="66"/>
      <c r="FQ40" s="66"/>
      <c r="FR40" s="66"/>
      <c r="FS40" s="66"/>
      <c r="FT40" s="66"/>
      <c r="FU40" s="65"/>
      <c r="FX40" s="1"/>
      <c r="FY40" s="11"/>
      <c r="FZ40" s="1"/>
      <c r="GA40" s="11"/>
      <c r="GB40" s="1"/>
      <c r="GC40" s="1"/>
      <c r="GD40" s="1"/>
      <c r="GE40" s="1"/>
      <c r="GF40" s="11"/>
      <c r="GG40" s="1"/>
      <c r="GH40" s="11"/>
      <c r="GI40" s="1"/>
      <c r="HB40" s="88"/>
      <c r="HC40" s="88"/>
      <c r="HD40" s="88"/>
      <c r="HE40" s="88"/>
      <c r="HF40" s="88"/>
      <c r="HG40" s="88"/>
      <c r="HH40" s="88"/>
      <c r="HI40" s="87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9"/>
      <c r="HU40" s="90"/>
      <c r="HV40" s="90"/>
      <c r="HW40" s="91"/>
      <c r="HX40" s="90"/>
      <c r="HY40" s="91"/>
      <c r="HZ40" s="90"/>
      <c r="IA40" s="90"/>
      <c r="IB40" s="90"/>
      <c r="IC40" s="90"/>
      <c r="ID40" s="91"/>
      <c r="IE40" s="90"/>
      <c r="IF40" s="90"/>
      <c r="IG40" s="90"/>
      <c r="IH40" s="1"/>
      <c r="II40" s="11"/>
      <c r="IJ40" s="1"/>
      <c r="IK40" s="1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97"/>
      <c r="JG40" s="11"/>
      <c r="JH40" s="11"/>
      <c r="JI40" s="11"/>
      <c r="JK40" s="11"/>
      <c r="JL40" s="1"/>
      <c r="JM40" s="1"/>
      <c r="JN40" s="1"/>
      <c r="JO40" s="1"/>
      <c r="JP40" s="1"/>
      <c r="JQ40" s="66"/>
      <c r="JR40" s="66"/>
      <c r="JS40" s="66"/>
      <c r="JT40" s="66"/>
      <c r="JU40" s="65"/>
      <c r="JV40" s="66"/>
      <c r="JW40" s="65"/>
      <c r="JX40" s="66"/>
      <c r="JY40" s="66"/>
      <c r="JZ40" s="65"/>
      <c r="KA40" s="66"/>
      <c r="KB40" s="66"/>
      <c r="KC40" s="66"/>
      <c r="KD40" s="66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</row>
    <row r="41" spans="1:319" customFormat="1" ht="14.25" thickBot="1">
      <c r="B41" t="s">
        <v>35</v>
      </c>
      <c r="C41" s="114"/>
      <c r="D41" s="117"/>
      <c r="E41" s="119"/>
      <c r="F41" s="117"/>
      <c r="G41" s="120"/>
      <c r="H41" s="116"/>
      <c r="I41" s="119"/>
      <c r="J41" s="116"/>
      <c r="K41" s="120"/>
      <c r="L41" s="116"/>
      <c r="M41" s="119"/>
      <c r="N41" s="116"/>
      <c r="O41" s="119"/>
      <c r="P41" s="116"/>
      <c r="Q41" s="119"/>
      <c r="R41" s="116"/>
      <c r="S41" s="119"/>
      <c r="T41" s="116"/>
      <c r="U41" s="119"/>
      <c r="V41" s="116"/>
      <c r="W41" s="120"/>
      <c r="X41" s="116"/>
      <c r="Y41" s="119"/>
      <c r="Z41" s="116"/>
      <c r="AA41" s="119"/>
      <c r="AB41" s="116"/>
      <c r="AC41" s="119"/>
      <c r="AD41" s="116"/>
      <c r="AE41" s="119"/>
      <c r="AF41" s="116"/>
      <c r="AG41" s="120"/>
      <c r="AH41" s="117"/>
      <c r="AI41" s="119"/>
      <c r="AJ41" s="116"/>
      <c r="AK41" s="119"/>
      <c r="AL41" s="116"/>
      <c r="AM41" s="119"/>
      <c r="AN41" s="116"/>
      <c r="AO41" s="120"/>
      <c r="AP41" s="117"/>
      <c r="AQ41" s="119"/>
      <c r="AR41" s="117"/>
      <c r="AS41" s="119"/>
      <c r="AT41" s="116"/>
      <c r="AU41" s="119"/>
      <c r="AV41" s="117"/>
      <c r="AW41" s="120"/>
      <c r="AX41" s="116"/>
      <c r="AY41" s="120"/>
      <c r="AZ41" s="116"/>
      <c r="BA41" s="119"/>
      <c r="BB41" s="116"/>
      <c r="BC41" s="119"/>
      <c r="BD41" s="116"/>
      <c r="BE41" s="119"/>
      <c r="BF41" s="116"/>
      <c r="BG41" s="119"/>
      <c r="BH41" s="116"/>
      <c r="BI41" s="119"/>
      <c r="BJ41" s="117"/>
      <c r="BK41" s="119"/>
      <c r="BL41" s="116"/>
      <c r="BM41" s="119"/>
      <c r="BN41" s="116"/>
      <c r="BO41" s="119"/>
      <c r="BP41" s="116"/>
      <c r="BQ41" s="119"/>
      <c r="BR41" s="116"/>
      <c r="BS41" s="119"/>
      <c r="BT41" s="116"/>
      <c r="BU41" s="119"/>
      <c r="BV41" s="116"/>
      <c r="BW41" s="120"/>
      <c r="BX41" s="116"/>
      <c r="BY41" s="119"/>
      <c r="BZ41" s="117"/>
      <c r="CA41" s="119"/>
      <c r="CB41" s="116"/>
      <c r="CC41" s="120"/>
      <c r="CD41" s="117"/>
      <c r="CE41" s="119"/>
      <c r="CF41" s="116"/>
      <c r="CG41" s="120"/>
      <c r="CH41" s="116"/>
      <c r="CI41" s="119"/>
      <c r="CJ41" s="116"/>
      <c r="CK41" s="120"/>
      <c r="CL41" s="117"/>
      <c r="CM41" s="119"/>
      <c r="CN41" s="116"/>
      <c r="CO41" s="119"/>
      <c r="CP41" s="116"/>
      <c r="CQ41" s="120"/>
      <c r="CR41" s="117"/>
      <c r="CS41" s="119"/>
      <c r="CT41" s="117"/>
      <c r="CU41" s="119"/>
      <c r="CV41" s="116"/>
      <c r="CW41" s="120"/>
      <c r="CX41" s="117"/>
      <c r="CY41" s="120"/>
      <c r="CZ41" s="116"/>
      <c r="DA41" s="119"/>
      <c r="DB41" s="116"/>
      <c r="DC41" s="119"/>
      <c r="DD41" s="116"/>
      <c r="DE41" s="122"/>
      <c r="DF41" s="66"/>
      <c r="DG41" s="66"/>
      <c r="DH41" s="66"/>
      <c r="DI41" s="65"/>
      <c r="DJ41" s="66"/>
      <c r="DK41" s="66"/>
      <c r="DL41" s="66"/>
      <c r="DM41" s="66"/>
      <c r="DN41" s="65"/>
      <c r="DO41" s="66"/>
      <c r="DP41" s="65"/>
      <c r="DQ41" s="66"/>
      <c r="DR41" s="66"/>
      <c r="DS41" s="66"/>
      <c r="DT41" s="66"/>
      <c r="DU41" s="66"/>
      <c r="DV41" s="66"/>
      <c r="DW41" s="66"/>
      <c r="DX41" s="66"/>
      <c r="DY41" s="65"/>
      <c r="DZ41" s="66"/>
      <c r="EA41" s="65"/>
      <c r="EB41" s="65"/>
      <c r="EC41" s="65"/>
      <c r="ED41" s="65"/>
      <c r="EE41" s="65"/>
      <c r="EF41" s="65"/>
      <c r="EG41" s="65"/>
      <c r="EH41" s="66"/>
      <c r="EI41" s="66"/>
      <c r="EJ41" s="66"/>
      <c r="EK41" s="66"/>
      <c r="EL41" s="65"/>
      <c r="EM41" s="65"/>
      <c r="EN41" s="66"/>
      <c r="EO41" s="66"/>
      <c r="EP41" s="66"/>
      <c r="EQ41" s="66"/>
      <c r="ER41" s="65"/>
      <c r="ES41" s="65"/>
      <c r="ET41" s="66"/>
      <c r="EU41" s="65"/>
      <c r="EV41" s="66"/>
      <c r="EW41" s="65"/>
      <c r="EX41" s="66"/>
      <c r="EY41" s="66"/>
      <c r="EZ41" s="66"/>
      <c r="FA41" s="66"/>
      <c r="FB41" s="65"/>
      <c r="FC41" s="66"/>
      <c r="FD41" s="66"/>
      <c r="FE41" s="66"/>
      <c r="FF41" s="66"/>
      <c r="FG41" s="66"/>
      <c r="FH41" s="66"/>
      <c r="FI41" s="66"/>
      <c r="FJ41" s="66"/>
      <c r="FK41" s="66"/>
      <c r="FL41" s="65"/>
      <c r="FM41" s="66"/>
      <c r="FN41" s="66"/>
      <c r="FO41" s="66"/>
      <c r="FP41" s="66"/>
      <c r="FQ41" s="66"/>
      <c r="FR41" s="66"/>
      <c r="FS41" s="66"/>
      <c r="FT41" s="66"/>
      <c r="FU41" s="65"/>
      <c r="FX41" s="1"/>
      <c r="FY41" s="11"/>
      <c r="FZ41" s="1"/>
      <c r="GA41" s="11"/>
      <c r="GB41" s="1"/>
      <c r="GC41" s="1"/>
      <c r="GD41" s="1"/>
      <c r="GE41" s="1"/>
      <c r="GF41" s="11"/>
      <c r="GG41" s="1"/>
      <c r="GH41" s="11"/>
      <c r="GI41" s="1"/>
      <c r="HB41" s="83"/>
      <c r="HC41" s="83"/>
      <c r="HD41" s="83"/>
      <c r="HE41" s="83"/>
      <c r="HF41" s="83"/>
      <c r="HG41" s="83"/>
      <c r="HH41" s="83"/>
      <c r="HI41" s="82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4"/>
      <c r="HU41" s="85"/>
      <c r="HV41" s="85"/>
      <c r="HW41" s="86"/>
      <c r="HX41" s="85"/>
      <c r="HY41" s="86"/>
      <c r="HZ41" s="85"/>
      <c r="IA41" s="85"/>
      <c r="IB41" s="85"/>
      <c r="IC41" s="85"/>
      <c r="ID41" s="86"/>
      <c r="IE41" s="85"/>
      <c r="IF41" s="85"/>
      <c r="IG41" s="85"/>
      <c r="IH41" s="1"/>
      <c r="II41" s="11"/>
      <c r="IJ41" s="1"/>
      <c r="IK41" s="1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97"/>
      <c r="JG41" s="11"/>
      <c r="JH41" s="11"/>
      <c r="JI41" s="11"/>
      <c r="JK41" s="11"/>
      <c r="JL41" s="1"/>
      <c r="JM41" s="1"/>
      <c r="JN41" s="1"/>
      <c r="JO41" s="1"/>
      <c r="JP41" s="1"/>
      <c r="JQ41" s="66"/>
      <c r="JR41" s="66"/>
      <c r="JS41" s="66"/>
      <c r="JT41" s="66"/>
      <c r="JU41" s="65"/>
      <c r="JV41" s="66"/>
      <c r="JW41" s="65"/>
      <c r="JX41" s="1"/>
      <c r="JY41" s="66"/>
      <c r="JZ41" s="65"/>
      <c r="KA41" s="66"/>
      <c r="KB41" s="66"/>
      <c r="KC41" s="65"/>
      <c r="KD41" s="66"/>
      <c r="KE41" s="11"/>
      <c r="KF41" s="11"/>
      <c r="KG41" s="11"/>
      <c r="KH41" s="11"/>
      <c r="KI41" s="11"/>
      <c r="KJ41" s="11"/>
      <c r="KK41" s="11"/>
      <c r="KL41" s="11"/>
      <c r="KM41" s="11"/>
      <c r="KN41" s="11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</row>
    <row r="42" spans="1:319" ht="14.25" thickBot="1"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</row>
    <row r="43" spans="1:319" ht="14.25" thickBot="1">
      <c r="B43" s="1" t="s">
        <v>377</v>
      </c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</row>
    <row r="44" spans="1:319" ht="14.25" thickBot="1"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</row>
    <row r="45" spans="1:319" ht="14.25" thickBot="1"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</row>
  </sheetData>
  <sheetProtection selectLockedCells="1"/>
  <protectedRanges>
    <protectedRange sqref="AA2:BS41 GO2:GW41 JQ2:JS41 GX2:IG40 KE2:PP41 JY2:KD36" name="範囲14"/>
    <protectedRange sqref="GO2:GW41 JQ2:JS41 GX2:IG40 KE2:KT41 JY2:KD36" name="範囲1"/>
    <protectedRange sqref="AA2:AE21" name="入力範囲_2_1"/>
    <protectedRange sqref="AF2:AF12 AF22:AF30 AG2:AG30 AH13:AH30 AI2:BA30" name="入力範囲_7"/>
    <protectedRange sqref="BC2:BC10 BC14:BC29 BB2:BB30" name="入力範囲_2_1_1"/>
    <protectedRange sqref="BD2:BS41" name="範囲1_1"/>
    <protectedRange sqref="H3:H4 U2:X2 T3:X4 J3:K4 M3:M4 Q3:R4 O3:O4 C24:C28 C2:D23 F3:F36 D24:D36" name="入力範囲"/>
    <protectedRange sqref="Y2:Z4" name="入力範囲_2"/>
    <protectedRange sqref="BT2:CB4 CC2:CJ30" name="入力範囲_2_3"/>
    <protectedRange sqref="CK2:CP30" name="入力範囲_3"/>
    <protectedRange sqref="CQ2:CQ30" name="入力範囲_4"/>
    <protectedRange sqref="CW3:CW4 CR2:CS4 CR5:CR31 CS5:CS41 CU3:CU41" name="入力範囲_5"/>
    <protectedRange sqref="DD3:DD4 CY2:CZ4 DF3:DG4 DI3:DI4 DM3:DM4 DK3:DK4 CY5:CY31 CZ5:CZ41 DB3:DB41" name="入力範囲_8"/>
    <protectedRange sqref="GC3:GC4 FX2:FY4 FX5:FX31 GA3:GA41 FY5:FY12 FY14:FY41" name="入力範囲_1"/>
    <protectedRange sqref="GJ3:GJ4 GE2:GF4 GL3:GM4 GE5:GE31 GH3:GH41 GF5:GF12 GF14:GF41" name="入力範囲_6"/>
    <protectedRange sqref="JF2:JK41" name="範囲14_1"/>
    <protectedRange sqref="JF2:JJ21" name="入力範囲_2_1_2"/>
    <protectedRange sqref="JK2:JK12 JK22:JK30" name="入力範囲_7_1"/>
    <protectedRange sqref="IM3:IM4 IH2:II4 IZ2:JC2 IY3:JC4 IO3:IP4 IR3:IR4 IV3:IW4 IT3:IT4 IH5:IH31 II5:II41 IK3:IK41" name="入力範囲_9"/>
    <protectedRange sqref="JD2:JE4" name="入力範囲_2_2"/>
    <protectedRange sqref="JO2:JP2 JN3:JP4 JL3:JL4" name="入力範囲_10"/>
    <protectedRange sqref="JU2:JW41" name="範囲14_2"/>
    <protectedRange sqref="JU2:JW21" name="入力範囲_2_1_3"/>
    <protectedRange sqref="JT2:JT4" name="入力範囲_2_4"/>
    <protectedRange sqref="JX2:JX36" name="範囲14_3"/>
    <protectedRange sqref="JX2:JX19" name="入力範囲_2_1_4"/>
  </protectedRange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A55" sqref="A55"/>
    </sheetView>
  </sheetViews>
  <sheetFormatPr defaultRowHeight="13.5"/>
  <cols>
    <col min="1" max="1" width="11.25" customWidth="1"/>
  </cols>
  <sheetData>
    <row r="1" spans="1:33">
      <c r="A1" s="2" t="s">
        <v>3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4">
        <v>26</v>
      </c>
      <c r="AB1" s="29">
        <v>27</v>
      </c>
      <c r="AC1">
        <v>28</v>
      </c>
      <c r="AD1">
        <v>29</v>
      </c>
      <c r="AE1">
        <v>30</v>
      </c>
      <c r="AF1">
        <v>31</v>
      </c>
      <c r="AG1">
        <v>32</v>
      </c>
    </row>
    <row r="2" spans="1:33">
      <c r="A2" s="5" t="s">
        <v>0</v>
      </c>
      <c r="B2" s="6">
        <f>COUNTIF(入力用シート!$C2:$QE2,B$1)</f>
        <v>0</v>
      </c>
      <c r="C2" s="6">
        <f>COUNTIF(入力用シート!$C2:$QE2,C$1)</f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33">
      <c r="A3" s="5" t="s">
        <v>4</v>
      </c>
      <c r="B3" s="6">
        <f>COUNTIF(入力用シート!$C3:$QE3,B$1)</f>
        <v>0</v>
      </c>
      <c r="C3" s="6">
        <f>COUNTIF(入力用シート!$C3:$QE3,C$1)</f>
        <v>0</v>
      </c>
      <c r="D3" s="6">
        <f>COUNTIF(入力用シート!$C3:$QE3,D$1)</f>
        <v>0</v>
      </c>
      <c r="E3" s="6">
        <f>COUNTIF(入力用シート!$C3:$QE3,E$1)</f>
        <v>0</v>
      </c>
      <c r="F3" s="6">
        <f>COUNTIF(入力用シート!$C3:$QE3,F$1)</f>
        <v>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</row>
    <row r="4" spans="1:33">
      <c r="A4" s="5" t="s">
        <v>5</v>
      </c>
      <c r="B4" s="6">
        <f>COUNTIF(入力用シート!$C4:$QE4,B$1)</f>
        <v>0</v>
      </c>
      <c r="C4" s="6">
        <f>COUNTIF(入力用シート!$C4:$QE4,C$1)</f>
        <v>0</v>
      </c>
      <c r="D4" s="6">
        <f>COUNTIF(入力用シート!$C4:$QE4,D$1)</f>
        <v>0</v>
      </c>
      <c r="E4" s="6">
        <f>COUNTIF(入力用シート!$C4:$QE4,E$1)</f>
        <v>0</v>
      </c>
      <c r="F4" s="6">
        <f>COUNTIF(入力用シート!$C4:$QE4,F$1)</f>
        <v>0</v>
      </c>
      <c r="G4" s="6">
        <f>COUNTIF(入力用シート!$C4:$QE4,G$1)</f>
        <v>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33">
      <c r="A5" s="5" t="s">
        <v>6</v>
      </c>
      <c r="B5" s="6">
        <f>COUNTIF(入力用シート!$C5:$QE5,B$1)</f>
        <v>0</v>
      </c>
      <c r="C5" s="6">
        <f>COUNTIF(入力用シート!$C5:$QE5,C$1)</f>
        <v>0</v>
      </c>
      <c r="D5" s="6">
        <f>COUNTIF(入力用シート!$C5:$QE5,D$1)</f>
        <v>0</v>
      </c>
      <c r="E5" s="6">
        <f>COUNTIF(入力用シート!$C5:$QE5,E$1)</f>
        <v>0</v>
      </c>
      <c r="F5" s="6">
        <f>COUNTIF(入力用シート!$C5:$QE5,F$1)</f>
        <v>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</row>
    <row r="6" spans="1:33">
      <c r="A6" s="5" t="s">
        <v>19</v>
      </c>
      <c r="B6" s="6">
        <f>COUNTIF(入力用シート!$C6:$QE6,B$1)</f>
        <v>0</v>
      </c>
      <c r="C6" s="6">
        <f>COUNTIF(入力用シート!$C6:$QE6,C$1)</f>
        <v>0</v>
      </c>
      <c r="D6" s="6">
        <f>COUNTIF(入力用シート!$C6:$QE6,D$1)</f>
        <v>0</v>
      </c>
      <c r="E6" s="6">
        <f>COUNTIF(入力用シート!$C6:$QE6,E$1)</f>
        <v>0</v>
      </c>
      <c r="F6" s="6">
        <f>COUNTIF(入力用シート!$C6:$QE6,F$1)</f>
        <v>0</v>
      </c>
      <c r="G6" s="6">
        <f>COUNTIF(入力用シート!$C6:$QE6,G$1)</f>
        <v>0</v>
      </c>
      <c r="H6" s="6">
        <f>COUNTIF(入力用シート!$C6:$QE6,H$1)</f>
        <v>0</v>
      </c>
      <c r="I6" s="6">
        <f>COUNTIF(入力用シート!$C6:$QE6,I$1)</f>
        <v>0</v>
      </c>
      <c r="J6" s="6">
        <f>COUNTIF(入力用シート!$C6:$QE6,J$1)</f>
        <v>0</v>
      </c>
      <c r="K6" s="6">
        <f>COUNTIF(入力用シート!$C6:$QE6,K$1)</f>
        <v>0</v>
      </c>
      <c r="L6" s="6">
        <f>COUNTIF(入力用シート!$C6:$QE6,L$1)</f>
        <v>0</v>
      </c>
      <c r="M6" s="6">
        <f>COUNTIF(入力用シート!$C6:$QE6,M$1)</f>
        <v>0</v>
      </c>
      <c r="N6" s="6">
        <f>COUNTIF(入力用シート!$C6:$QE6,N$1)</f>
        <v>0</v>
      </c>
      <c r="O6" s="6">
        <f>COUNTIF(入力用シート!$C6:$QE6,O$1)</f>
        <v>0</v>
      </c>
      <c r="P6" s="6">
        <f>COUNTIF(入力用シート!$C6:$QE6,P$1)</f>
        <v>0</v>
      </c>
      <c r="Q6" s="6">
        <f>COUNTIF(入力用シート!$C6:$QE6,Q$1)</f>
        <v>0</v>
      </c>
      <c r="R6" s="6">
        <f>COUNTIF(入力用シート!$C6:$QE6,R$1)</f>
        <v>0</v>
      </c>
      <c r="S6" s="6">
        <f>COUNTIF(入力用シート!$C6:$QE6,S$1)</f>
        <v>0</v>
      </c>
      <c r="T6" s="6">
        <f>COUNTIF(入力用シート!$C6:$QE6,T$1)</f>
        <v>0</v>
      </c>
      <c r="U6" s="6"/>
      <c r="V6" s="6"/>
      <c r="W6" s="6"/>
      <c r="X6" s="6"/>
      <c r="Y6" s="6"/>
      <c r="Z6" s="6"/>
      <c r="AA6" s="7"/>
    </row>
    <row r="7" spans="1:33">
      <c r="A7" s="5" t="s">
        <v>20</v>
      </c>
      <c r="B7" s="6">
        <f>COUNTIF(入力用シート!$C7:$QE7,B$1)</f>
        <v>0</v>
      </c>
      <c r="C7" s="6">
        <f>COUNTIF(入力用シート!$C7:$QE7,C$1)</f>
        <v>0</v>
      </c>
      <c r="D7" s="6">
        <f>COUNTIF(入力用シート!$C7:$QE7,D$1)</f>
        <v>0</v>
      </c>
      <c r="E7" s="6">
        <f>COUNTIF(入力用シート!$C7:$QE7,E$1)</f>
        <v>0</v>
      </c>
      <c r="F7" s="6">
        <f>COUNTIF(入力用シート!$C7:$QE7,F$1)</f>
        <v>0</v>
      </c>
      <c r="G7" s="6">
        <f>COUNTIF(入力用シート!$C7:$QE7,G$1)</f>
        <v>0</v>
      </c>
      <c r="H7" s="6">
        <f>COUNTIF(入力用シート!$C7:$QE7,H$1)</f>
        <v>0</v>
      </c>
      <c r="I7" s="6">
        <f>COUNTIF(入力用シート!$C7:$QE7,I$1)</f>
        <v>0</v>
      </c>
      <c r="J7" s="6">
        <f>COUNTIF(入力用シート!$C7:$QE7,J$1)</f>
        <v>0</v>
      </c>
      <c r="K7" s="6">
        <f>COUNTIF(入力用シート!$C7:$QE7,K$1)</f>
        <v>0</v>
      </c>
      <c r="L7" s="6">
        <f>COUNTIF(入力用シート!$C7:$QE7,L$1)</f>
        <v>0</v>
      </c>
      <c r="M7" s="6">
        <f>COUNTIF(入力用シート!$C7:$QE7,M$1)</f>
        <v>0</v>
      </c>
      <c r="N7" s="6">
        <f>COUNTIF(入力用シート!$C7:$QE7,N$1)</f>
        <v>0</v>
      </c>
      <c r="O7" s="6">
        <f>COUNTIF(入力用シート!$C7:$QE7,O$1)</f>
        <v>0</v>
      </c>
      <c r="P7" s="6">
        <f>COUNTIF(入力用シート!$C7:$QE7,P$1)</f>
        <v>0</v>
      </c>
      <c r="Q7" s="6">
        <f>COUNTIF(入力用シート!$C7:$QE7,Q$1)</f>
        <v>0</v>
      </c>
      <c r="R7" s="6">
        <f>COUNTIF(入力用シート!$C7:$QE7,R$1)</f>
        <v>0</v>
      </c>
      <c r="S7" s="6">
        <f>COUNTIF(入力用シート!$C7:$QE7,S$1)</f>
        <v>0</v>
      </c>
      <c r="T7" s="6">
        <f>COUNTIF(入力用シート!$C7:$QE7,T$1)</f>
        <v>0</v>
      </c>
      <c r="U7" s="6"/>
      <c r="V7" s="6"/>
      <c r="W7" s="6"/>
      <c r="X7" s="6"/>
      <c r="Y7" s="6"/>
      <c r="Z7" s="6"/>
      <c r="AA7" s="7"/>
    </row>
    <row r="8" spans="1:33">
      <c r="A8" s="5" t="s">
        <v>21</v>
      </c>
      <c r="B8" s="6">
        <f>COUNTIF(入力用シート!$C8:$QE8,B$1)</f>
        <v>0</v>
      </c>
      <c r="C8" s="6">
        <f>COUNTIF(入力用シート!$C8:$QE8,C$1)</f>
        <v>0</v>
      </c>
      <c r="D8" s="6">
        <f>COUNTIF(入力用シート!$C8:$QE8,D$1)</f>
        <v>0</v>
      </c>
      <c r="E8" s="6">
        <f>COUNTIF(入力用シート!$C8:$QE8,E$1)</f>
        <v>0</v>
      </c>
      <c r="F8" s="6">
        <f>COUNTIF(入力用シート!$C8:$QE8,F$1)</f>
        <v>0</v>
      </c>
      <c r="G8" s="6">
        <f>COUNTIF(入力用シート!$C8:$QE8,G$1)</f>
        <v>0</v>
      </c>
      <c r="H8" s="6">
        <f>COUNTIF(入力用シート!$C8:$QE8,H$1)</f>
        <v>0</v>
      </c>
      <c r="I8" s="6">
        <f>COUNTIF(入力用シート!$C8:$QE8,I$1)</f>
        <v>0</v>
      </c>
      <c r="J8" s="6">
        <f>COUNTIF(入力用シート!$C8:$QE8,J$1)</f>
        <v>0</v>
      </c>
      <c r="K8" s="6">
        <f>COUNTIF(入力用シート!$C8:$QE8,K$1)</f>
        <v>0</v>
      </c>
      <c r="L8" s="6">
        <f>COUNTIF(入力用シート!$C8:$QE8,L$1)</f>
        <v>0</v>
      </c>
      <c r="M8" s="6">
        <f>COUNTIF(入力用シート!$C8:$QE8,M$1)</f>
        <v>0</v>
      </c>
      <c r="N8" s="6">
        <f>COUNTIF(入力用シート!$C8:$QE8,N$1)</f>
        <v>0</v>
      </c>
      <c r="O8" s="6">
        <f>COUNTIF(入力用シート!$C8:$QE8,O$1)</f>
        <v>0</v>
      </c>
      <c r="P8" s="6">
        <f>COUNTIF(入力用シート!$C8:$QE8,P$1)</f>
        <v>0</v>
      </c>
      <c r="Q8" s="6">
        <f>COUNTIF(入力用シート!$C8:$QE8,Q$1)</f>
        <v>0</v>
      </c>
      <c r="R8" s="6">
        <f>COUNTIF(入力用シート!$C8:$QE8,R$1)</f>
        <v>0</v>
      </c>
      <c r="S8" s="6">
        <f>COUNTIF(入力用シート!$C8:$QE8,S$1)</f>
        <v>0</v>
      </c>
      <c r="T8" s="6">
        <f>COUNTIF(入力用シート!$C8:$QE8,T$1)</f>
        <v>0</v>
      </c>
      <c r="U8" s="6"/>
      <c r="V8" s="6"/>
      <c r="W8" s="6"/>
      <c r="X8" s="6"/>
      <c r="Y8" s="6"/>
      <c r="Z8" s="6"/>
      <c r="AA8" s="7"/>
    </row>
    <row r="9" spans="1:33">
      <c r="A9" s="5" t="s">
        <v>40</v>
      </c>
      <c r="B9" s="6">
        <f>B6*3+B7*2+B8</f>
        <v>0</v>
      </c>
      <c r="C9" s="6">
        <f t="shared" ref="C9:P9" si="0">C6*3+C7*2+C8</f>
        <v>0</v>
      </c>
      <c r="D9" s="6">
        <f t="shared" si="0"/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0</v>
      </c>
      <c r="O9" s="6">
        <f t="shared" si="0"/>
        <v>0</v>
      </c>
      <c r="P9" s="6">
        <f t="shared" si="0"/>
        <v>0</v>
      </c>
      <c r="Q9" s="6">
        <f t="shared" ref="Q9:T9" si="1">Q6*3+Q7*2+Q8</f>
        <v>0</v>
      </c>
      <c r="R9" s="6">
        <f t="shared" si="1"/>
        <v>0</v>
      </c>
      <c r="S9" s="6">
        <f t="shared" si="1"/>
        <v>0</v>
      </c>
      <c r="T9" s="6">
        <f t="shared" si="1"/>
        <v>0</v>
      </c>
      <c r="U9" s="6"/>
      <c r="V9" s="6"/>
      <c r="W9" s="6"/>
      <c r="X9" s="6"/>
      <c r="Y9" s="6"/>
      <c r="Z9" s="6"/>
      <c r="AA9" s="7"/>
    </row>
    <row r="10" spans="1:33">
      <c r="A10" s="5" t="s">
        <v>7</v>
      </c>
      <c r="B10" s="6">
        <f>COUNTIF(入力用シート!$M9:$QE9,B$1)</f>
        <v>0</v>
      </c>
      <c r="C10" s="6">
        <f>COUNTIF(入力用シート!$M9:$QE9,C$1)</f>
        <v>0</v>
      </c>
      <c r="D10" s="6">
        <f>COUNTIF(入力用シート!$M9:$QE9,D$1)</f>
        <v>0</v>
      </c>
      <c r="E10" s="6">
        <f>COUNTIF(入力用シート!$M9:$QE9,E$1)</f>
        <v>0</v>
      </c>
      <c r="F10" s="6">
        <f>COUNTIF(入力用シート!$M9:$QE9,F$1)</f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33">
      <c r="A11" s="5" t="s">
        <v>8</v>
      </c>
      <c r="B11" s="6">
        <f>COUNTIF(入力用シート!$C10:$QE10,B$1)</f>
        <v>0</v>
      </c>
      <c r="C11" s="6">
        <f>COUNTIF(入力用シート!$C10:$QE10,C$1)</f>
        <v>0</v>
      </c>
      <c r="D11" s="6">
        <f>COUNTIF(入力用シート!$C10:$QE10,D$1)</f>
        <v>0</v>
      </c>
      <c r="E11" s="6">
        <f>COUNTIF(入力用シート!$C10:$QE10,E$1)</f>
        <v>0</v>
      </c>
      <c r="F11" s="6">
        <f>COUNTIF(入力用シート!$C10:$QE10,F$1)</f>
        <v>0</v>
      </c>
      <c r="G11" s="6">
        <f>COUNTIF(入力用シート!$C10:$QE10,G$1)</f>
        <v>0</v>
      </c>
      <c r="H11" s="6">
        <f>COUNTIF(入力用シート!$C10:$QE10,H$1)</f>
        <v>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</row>
    <row r="12" spans="1:33">
      <c r="A12" s="5" t="s">
        <v>9</v>
      </c>
      <c r="B12" s="6">
        <f>COUNTIF(入力用シート!$C11:$QE11,B$1)</f>
        <v>0</v>
      </c>
      <c r="C12" s="6">
        <f>COUNTIF(入力用シート!$C11:$QE11,C$1)</f>
        <v>0</v>
      </c>
      <c r="D12" s="6">
        <f>COUNTIF(入力用シート!$C11:$QE11,D$1)</f>
        <v>0</v>
      </c>
      <c r="E12" s="6">
        <f>COUNTIF(入力用シート!$C11:$QE11,E$1)</f>
        <v>0</v>
      </c>
      <c r="F12" s="6">
        <f>COUNTIF(入力用シート!$C11:$QE11,F$1)</f>
        <v>0</v>
      </c>
      <c r="G12" s="6">
        <f>COUNTIF(入力用シート!$C11:$QE11,G$1)</f>
        <v>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</row>
    <row r="13" spans="1:33">
      <c r="A13" s="5" t="s">
        <v>10</v>
      </c>
      <c r="B13" s="6">
        <f>COUNTIF(入力用シート!$C12:$QE12,B$1)</f>
        <v>0</v>
      </c>
      <c r="C13" s="6">
        <f>COUNTIF(入力用シート!$C12:$QE12,C$1)</f>
        <v>0</v>
      </c>
      <c r="D13" s="6">
        <f>COUNTIF(入力用シート!$C12:$QE12,D$1)</f>
        <v>0</v>
      </c>
      <c r="E13" s="6">
        <f>COUNTIF(入力用シート!$C12:$QE12,E$1)</f>
        <v>0</v>
      </c>
      <c r="F13" s="6">
        <f>COUNTIF(入力用シート!$C12:$QE12,F$1)</f>
        <v>0</v>
      </c>
      <c r="G13" s="6">
        <f>COUNTIF(入力用シート!$C12:$QE12,G$1)</f>
        <v>0</v>
      </c>
      <c r="H13" s="6"/>
      <c r="I13" s="6" t="s">
        <v>18</v>
      </c>
      <c r="J13" s="6"/>
      <c r="K13" s="6" t="e">
        <f>(B13+C13*2+D13*3+E13*4+F13*5)*10000/SUM(B13:G13)</f>
        <v>#DIV/0!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7"/>
    </row>
    <row r="14" spans="1:33">
      <c r="A14" s="5" t="s">
        <v>11</v>
      </c>
      <c r="B14" s="6">
        <f>COUNTIF(入力用シート!$C13:$QE13,B$1)</f>
        <v>0</v>
      </c>
      <c r="C14" s="6">
        <f>COUNTIF(入力用シート!$C13:$QE13,C$1)</f>
        <v>0</v>
      </c>
      <c r="D14" s="6">
        <f>COUNTIF(入力用シート!$C13:$QE13,D$1)</f>
        <v>0</v>
      </c>
      <c r="E14" s="6">
        <f>COUNTIF(入力用シート!$C13:$QE13,E$1)</f>
        <v>0</v>
      </c>
      <c r="F14" s="6">
        <f>COUNTIF(入力用シート!$C13:$QE13,F$1)</f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33">
      <c r="A15" s="5" t="s">
        <v>22</v>
      </c>
      <c r="B15" s="6">
        <f>COUNTIF(入力用シート!$C14:$QE14,B$1)</f>
        <v>0</v>
      </c>
      <c r="C15" s="6">
        <f>COUNTIF(入力用シート!$C14:$QE14,C$1)</f>
        <v>0</v>
      </c>
      <c r="D15" s="6">
        <f>COUNTIF(入力用シート!$C14:$QE14,D$1)</f>
        <v>0</v>
      </c>
      <c r="E15" s="6">
        <f>COUNTIF(入力用シート!$C14:$QE14,E$1)</f>
        <v>0</v>
      </c>
      <c r="F15" s="6">
        <f>COUNTIF(入力用シート!$C14:$QE14,F$1)</f>
        <v>0</v>
      </c>
      <c r="G15" s="6">
        <f>COUNTIF(入力用シート!$C14:$QE14,G$1)</f>
        <v>0</v>
      </c>
      <c r="H15" s="6">
        <f>COUNTIF(入力用シート!$C14:$QE14,H$1)</f>
        <v>0</v>
      </c>
      <c r="I15" s="6">
        <f>COUNTIF(入力用シート!$C14:$QE14,I$1)</f>
        <v>0</v>
      </c>
      <c r="J15" s="6">
        <f>COUNTIF(入力用シート!$C14:$QE14,J$1)</f>
        <v>0</v>
      </c>
      <c r="K15" s="6">
        <f>COUNTIF(入力用シート!$C14:$QE14,K$1)</f>
        <v>0</v>
      </c>
      <c r="L15" s="6">
        <f>COUNTIF(入力用シート!$C14:$QE14,L$1)</f>
        <v>0</v>
      </c>
      <c r="M15" s="6">
        <f>COUNTIF(入力用シート!$C14:$QE14,M$1)</f>
        <v>0</v>
      </c>
      <c r="N15" s="6">
        <f>COUNTIF(入力用シート!$C14:$QE14,N$1)</f>
        <v>0</v>
      </c>
      <c r="O15" s="6">
        <f>COUNTIF(入力用シート!$C14:$QE14,O$1)</f>
        <v>0</v>
      </c>
      <c r="P15" s="6">
        <f>COUNTIF(入力用シート!$C14:$QE14,P$1)</f>
        <v>0</v>
      </c>
      <c r="Q15" s="6">
        <f>COUNTIF(入力用シート!$C14:$QE14,Q$1)</f>
        <v>0</v>
      </c>
      <c r="R15" s="6">
        <f>COUNTIF(入力用シート!$C14:$QE14,R$1)</f>
        <v>0</v>
      </c>
      <c r="S15" s="6"/>
      <c r="T15" s="6"/>
      <c r="U15" s="6"/>
      <c r="V15" s="6"/>
      <c r="W15" s="6"/>
      <c r="X15" s="6"/>
      <c r="Y15" s="6"/>
      <c r="Z15" s="6"/>
      <c r="AA15" s="7"/>
    </row>
    <row r="16" spans="1:33">
      <c r="A16" s="5" t="s">
        <v>23</v>
      </c>
      <c r="B16" s="6">
        <f>COUNTIF(入力用シート!$C15:$QE15,B$1)</f>
        <v>0</v>
      </c>
      <c r="C16" s="6">
        <f>COUNTIF(入力用シート!$C15:$QE15,C$1)</f>
        <v>0</v>
      </c>
      <c r="D16" s="6">
        <f>COUNTIF(入力用シート!$C15:$QE15,D$1)</f>
        <v>0</v>
      </c>
      <c r="E16" s="6">
        <f>COUNTIF(入力用シート!$C15:$QE15,E$1)</f>
        <v>0</v>
      </c>
      <c r="F16" s="6">
        <f>COUNTIF(入力用シート!$C15:$QE15,F$1)</f>
        <v>0</v>
      </c>
      <c r="G16" s="6">
        <f>COUNTIF(入力用シート!$C15:$QE15,G$1)</f>
        <v>0</v>
      </c>
      <c r="H16" s="6">
        <f>COUNTIF(入力用シート!$C15:$QE15,H$1)</f>
        <v>0</v>
      </c>
      <c r="I16" s="6">
        <f>COUNTIF(入力用シート!$C15:$QE15,I$1)</f>
        <v>0</v>
      </c>
      <c r="J16" s="6">
        <f>COUNTIF(入力用シート!$C15:$QE15,J$1)</f>
        <v>0</v>
      </c>
      <c r="K16" s="6">
        <f>COUNTIF(入力用シート!$C15:$QE15,K$1)</f>
        <v>0</v>
      </c>
      <c r="L16" s="6">
        <f>COUNTIF(入力用シート!$C15:$QE15,L$1)</f>
        <v>0</v>
      </c>
      <c r="M16" s="6">
        <f>COUNTIF(入力用シート!$C15:$QE15,M$1)</f>
        <v>0</v>
      </c>
      <c r="N16" s="6">
        <f>COUNTIF(入力用シート!$C15:$QE15,N$1)</f>
        <v>0</v>
      </c>
      <c r="O16" s="6">
        <f>COUNTIF(入力用シート!$C15:$QE15,O$1)</f>
        <v>0</v>
      </c>
      <c r="P16" s="6">
        <f>COUNTIF(入力用シート!$C15:$QE15,P$1)</f>
        <v>0</v>
      </c>
      <c r="Q16" s="6">
        <f>COUNTIF(入力用シート!$C15:$QE15,Q$1)</f>
        <v>0</v>
      </c>
      <c r="R16" s="6">
        <f>COUNTIF(入力用シート!$C15:$QE15,R$1)</f>
        <v>0</v>
      </c>
      <c r="S16" s="6"/>
      <c r="T16" s="6"/>
      <c r="U16" s="6"/>
      <c r="V16" s="6"/>
      <c r="W16" s="6"/>
      <c r="X16" s="6"/>
      <c r="Y16" s="6"/>
      <c r="Z16" s="6"/>
      <c r="AA16" s="7"/>
    </row>
    <row r="17" spans="1:27">
      <c r="A17" s="5" t="s">
        <v>24</v>
      </c>
      <c r="B17" s="6">
        <f>COUNTIF(入力用シート!$C16:$QE16,B$1)</f>
        <v>0</v>
      </c>
      <c r="C17" s="6">
        <f>COUNTIF(入力用シート!$C16:$QE16,C$1)</f>
        <v>0</v>
      </c>
      <c r="D17" s="6">
        <f>COUNTIF(入力用シート!$C16:$QE16,D$1)</f>
        <v>0</v>
      </c>
      <c r="E17" s="6">
        <f>COUNTIF(入力用シート!$C16:$QE16,E$1)</f>
        <v>0</v>
      </c>
      <c r="F17" s="6">
        <f>COUNTIF(入力用シート!$C16:$QE16,F$1)</f>
        <v>0</v>
      </c>
      <c r="G17" s="6">
        <f>COUNTIF(入力用シート!$C16:$QE16,G$1)</f>
        <v>0</v>
      </c>
      <c r="H17" s="6">
        <f>COUNTIF(入力用シート!$C16:$QE16,H$1)</f>
        <v>0</v>
      </c>
      <c r="I17" s="6">
        <f>COUNTIF(入力用シート!$C16:$QE16,I$1)</f>
        <v>0</v>
      </c>
      <c r="J17" s="6">
        <f>COUNTIF(入力用シート!$C16:$QE16,J$1)</f>
        <v>0</v>
      </c>
      <c r="K17" s="6">
        <f>COUNTIF(入力用シート!$C16:$QE16,K$1)</f>
        <v>0</v>
      </c>
      <c r="L17" s="6">
        <f>COUNTIF(入力用シート!$C16:$QE16,L$1)</f>
        <v>0</v>
      </c>
      <c r="M17" s="6">
        <f>COUNTIF(入力用シート!$C16:$QE16,M$1)</f>
        <v>0</v>
      </c>
      <c r="N17" s="6">
        <f>COUNTIF(入力用シート!$C16:$QE16,N$1)</f>
        <v>0</v>
      </c>
      <c r="O17" s="6">
        <f>COUNTIF(入力用シート!$C16:$QE16,O$1)</f>
        <v>0</v>
      </c>
      <c r="P17" s="6">
        <f>COUNTIF(入力用シート!$C16:$QE16,P$1)</f>
        <v>0</v>
      </c>
      <c r="Q17" s="6">
        <f>COUNTIF(入力用シート!$C16:$QE16,Q$1)</f>
        <v>0</v>
      </c>
      <c r="R17" s="6">
        <f>COUNTIF(入力用シート!$C16:$QE16,R$1)</f>
        <v>0</v>
      </c>
      <c r="S17" s="6"/>
      <c r="T17" s="6"/>
      <c r="U17" s="6"/>
      <c r="V17" s="6"/>
      <c r="W17" s="6"/>
      <c r="X17" s="6"/>
      <c r="Y17" s="6"/>
      <c r="Z17" s="6"/>
      <c r="AA17" s="7"/>
    </row>
    <row r="18" spans="1:27">
      <c r="A18" s="5" t="s">
        <v>39</v>
      </c>
      <c r="B18" s="6">
        <f>B15*3+B16*2+B17</f>
        <v>0</v>
      </c>
      <c r="C18" s="6">
        <f t="shared" ref="C18:Q18" si="2">C15*3+C16*2+C17</f>
        <v>0</v>
      </c>
      <c r="D18" s="6">
        <f t="shared" si="2"/>
        <v>0</v>
      </c>
      <c r="E18" s="6">
        <f t="shared" si="2"/>
        <v>0</v>
      </c>
      <c r="F18" s="6">
        <f t="shared" si="2"/>
        <v>0</v>
      </c>
      <c r="G18" s="6">
        <f t="shared" si="2"/>
        <v>0</v>
      </c>
      <c r="H18" s="6">
        <f t="shared" si="2"/>
        <v>0</v>
      </c>
      <c r="I18" s="6">
        <f t="shared" si="2"/>
        <v>0</v>
      </c>
      <c r="J18" s="6">
        <f t="shared" si="2"/>
        <v>0</v>
      </c>
      <c r="K18" s="6">
        <f t="shared" si="2"/>
        <v>0</v>
      </c>
      <c r="L18" s="6">
        <f t="shared" si="2"/>
        <v>0</v>
      </c>
      <c r="M18" s="6">
        <f t="shared" si="2"/>
        <v>0</v>
      </c>
      <c r="N18" s="6">
        <f t="shared" si="2"/>
        <v>0</v>
      </c>
      <c r="O18" s="6">
        <f t="shared" si="2"/>
        <v>0</v>
      </c>
      <c r="P18" s="6">
        <f t="shared" si="2"/>
        <v>0</v>
      </c>
      <c r="Q18" s="6">
        <f t="shared" si="2"/>
        <v>0</v>
      </c>
      <c r="R18" s="6">
        <f t="shared" ref="R18" si="3">R15*3+R16*2+R17</f>
        <v>0</v>
      </c>
      <c r="S18" s="6"/>
      <c r="T18" s="6"/>
      <c r="U18" s="6"/>
      <c r="V18" s="6"/>
      <c r="W18" s="6"/>
      <c r="X18" s="6"/>
      <c r="Y18" s="6"/>
      <c r="Z18" s="6"/>
      <c r="AA18" s="7"/>
    </row>
    <row r="19" spans="1:27">
      <c r="A19" s="5" t="s">
        <v>12</v>
      </c>
      <c r="B19" s="6">
        <f>COUNTIF(入力用シート!$C17:$QE17,B$1)</f>
        <v>0</v>
      </c>
      <c r="C19" s="6">
        <f>COUNTIF(入力用シート!$C17:$QE17,C$1)</f>
        <v>0</v>
      </c>
      <c r="D19" s="6">
        <f>COUNTIF(入力用シート!$C17:$QE17,D$1)</f>
        <v>0</v>
      </c>
      <c r="E19" s="6">
        <f>COUNTIF(入力用シート!$C17:$QE17,E$1)</f>
        <v>0</v>
      </c>
      <c r="F19" s="6">
        <f>COUNTIF(入力用シート!$C17:$QE17,F$1)</f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7"/>
    </row>
    <row r="20" spans="1:27">
      <c r="A20" s="5" t="s">
        <v>1</v>
      </c>
      <c r="B20" s="6">
        <f>COUNTIF(入力用シート!$C18:$QE18,B$1)</f>
        <v>0</v>
      </c>
      <c r="C20" s="6">
        <f>COUNTIF(入力用シート!$C18:$QE18,C$1)</f>
        <v>0</v>
      </c>
      <c r="D20" s="6">
        <f>COUNTIF(入力用シート!$C18:$QE18,D$1)</f>
        <v>0</v>
      </c>
      <c r="E20" s="6">
        <f>COUNTIF(入力用シート!$C18:$QE18,E$1)</f>
        <v>0</v>
      </c>
      <c r="F20" s="6">
        <f>COUNTIF(入力用シート!$C18:$QE18,F$1)</f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7"/>
    </row>
    <row r="21" spans="1:27">
      <c r="A21" s="5" t="s">
        <v>13</v>
      </c>
      <c r="B21" s="6">
        <f>COUNTIF(入力用シート!$C19:$QE19,B$1)</f>
        <v>0</v>
      </c>
      <c r="C21" s="6">
        <f>COUNTIF(入力用シート!$C19:$QE19,C$1)</f>
        <v>0</v>
      </c>
      <c r="D21" s="6">
        <f>COUNTIF(入力用シート!$C19:$QE19,D$1)</f>
        <v>0</v>
      </c>
      <c r="E21" s="6">
        <f>COUNTIF(入力用シート!$C19:$QE19,E$1)</f>
        <v>0</v>
      </c>
      <c r="F21" s="6">
        <f>COUNTIF(入力用シート!$C19:$QE19,F$1)</f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7"/>
    </row>
    <row r="22" spans="1:27">
      <c r="A22" s="5" t="s">
        <v>307</v>
      </c>
      <c r="B22" s="6">
        <f>COUNTIF(入力用シート!$C20:$QE20,B$1)</f>
        <v>0</v>
      </c>
      <c r="C22" s="6">
        <f>COUNTIF(入力用シート!$C20:$QE20,C$1)</f>
        <v>0</v>
      </c>
      <c r="D22" s="6">
        <f>COUNTIF(入力用シート!$C20:$QE20,D$1)</f>
        <v>0</v>
      </c>
      <c r="E22" s="6">
        <f>COUNTIF(入力用シート!$C20:$QE20,E$1)</f>
        <v>0</v>
      </c>
      <c r="F22" s="6">
        <f>COUNTIF(入力用シート!$C20:$QE20,F$1)</f>
        <v>0</v>
      </c>
      <c r="G22" s="6">
        <f>COUNTIF(入力用シート!$C20:$QE20,G$1)</f>
        <v>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>
      <c r="A23" s="5" t="s">
        <v>335</v>
      </c>
      <c r="B23" s="6">
        <f>COUNTIF(入力用シート!$C21:$QE21,B$1)</f>
        <v>0</v>
      </c>
      <c r="C23" s="6">
        <f>COUNTIF(入力用シート!$C21:$QE21,C$1)</f>
        <v>0</v>
      </c>
      <c r="D23" s="6">
        <f>COUNTIF(入力用シート!$C21:$QE21,D$1)</f>
        <v>0</v>
      </c>
      <c r="E23" s="6">
        <f>COUNTIF(入力用シート!$C21:$QE21,E$1)</f>
        <v>0</v>
      </c>
      <c r="F23" s="6">
        <f>COUNTIF(入力用シート!$C21:$QE21,F$1)</f>
        <v>0</v>
      </c>
      <c r="G23" s="6">
        <f>COUNTIF(入力用シート!$C21:$QE21,G$1)</f>
        <v>0</v>
      </c>
      <c r="H23" s="6">
        <f>COUNTIF(入力用シート!$C21:$QE21,H$1)</f>
        <v>0</v>
      </c>
      <c r="I23" s="6">
        <f>COUNTIF(入力用シート!$C21:$QE21,I$1)</f>
        <v>0</v>
      </c>
      <c r="J23" s="6">
        <f>COUNTIF(入力用シート!$C21:$QE21,J$1)</f>
        <v>0</v>
      </c>
      <c r="K23" s="6">
        <f>COUNTIF(入力用シート!$C21:$QE21,K$1)</f>
        <v>0</v>
      </c>
      <c r="L23" s="6">
        <f>COUNTIF(入力用シート!$C21:$QE21,L$1)</f>
        <v>0</v>
      </c>
      <c r="M23" s="6">
        <f>COUNTIF(入力用シート!$C21:$QE21,M$1)</f>
        <v>0</v>
      </c>
      <c r="N23" s="6">
        <f>COUNTIF(入力用シート!$C21:$QE21,N$1)</f>
        <v>0</v>
      </c>
      <c r="O23" s="6"/>
      <c r="P23" s="6">
        <f>COUNTIF(入力用シート!$C21:$QE21,P$1)</f>
        <v>0</v>
      </c>
      <c r="Q23" s="6">
        <f>COUNTIF(入力用シート!$C21:$QE21,Q$1)</f>
        <v>0</v>
      </c>
      <c r="R23" s="6">
        <f>COUNTIF(入力用シート!$C21:$QE21,R$1)</f>
        <v>0</v>
      </c>
      <c r="S23" s="6"/>
      <c r="T23" s="6"/>
      <c r="U23" s="6"/>
      <c r="V23" s="6"/>
      <c r="W23" s="6"/>
      <c r="X23" s="6"/>
      <c r="Y23" s="6"/>
      <c r="Z23" s="6"/>
      <c r="AA23" s="7"/>
    </row>
    <row r="24" spans="1:27">
      <c r="A24" s="5" t="s">
        <v>336</v>
      </c>
      <c r="B24" s="6">
        <f>COUNTIF(入力用シート!$C22:$QE22,B$1)</f>
        <v>0</v>
      </c>
      <c r="C24" s="6">
        <f>COUNTIF(入力用シート!$C22:$QE22,C$1)</f>
        <v>0</v>
      </c>
      <c r="D24" s="6">
        <f>COUNTIF(入力用シート!$C22:$QE22,D$1)</f>
        <v>0</v>
      </c>
      <c r="E24" s="6">
        <f>COUNTIF(入力用シート!$C22:$QE22,E$1)</f>
        <v>0</v>
      </c>
      <c r="F24" s="6">
        <f>COUNTIF(入力用シート!$C22:$QE22,F$1)</f>
        <v>0</v>
      </c>
      <c r="G24" s="6">
        <f>COUNTIF(入力用シート!$C22:$QE22,G$1)</f>
        <v>0</v>
      </c>
      <c r="H24" s="6">
        <f>COUNTIF(入力用シート!$C22:$QE22,H$1)</f>
        <v>0</v>
      </c>
      <c r="I24" s="6">
        <f>COUNTIF(入力用シート!$C22:$QE22,I$1)</f>
        <v>0</v>
      </c>
      <c r="J24" s="6">
        <f>COUNTIF(入力用シート!$C22:$QE22,J$1)</f>
        <v>0</v>
      </c>
      <c r="K24" s="6">
        <f>COUNTIF(入力用シート!$C22:$QE22,K$1)</f>
        <v>0</v>
      </c>
      <c r="L24" s="6">
        <f>COUNTIF(入力用シート!$C22:$QE22,L$1)</f>
        <v>0</v>
      </c>
      <c r="M24" s="6">
        <f>COUNTIF(入力用シート!$C22:$QE22,M$1)</f>
        <v>0</v>
      </c>
      <c r="N24" s="6">
        <f>COUNTIF(入力用シート!$C22:$QE22,N$1)</f>
        <v>0</v>
      </c>
      <c r="O24" s="6"/>
      <c r="P24" s="6">
        <f>COUNTIF(入力用シート!$C22:$QE22,P$1)</f>
        <v>0</v>
      </c>
      <c r="Q24" s="6">
        <f>COUNTIF(入力用シート!$C22:$QE22,Q$1)</f>
        <v>0</v>
      </c>
      <c r="R24" s="6">
        <f>COUNTIF(入力用シート!$C22:$QE22,R$1)</f>
        <v>0</v>
      </c>
      <c r="S24" s="6"/>
      <c r="T24" s="6"/>
      <c r="U24" s="6"/>
      <c r="V24" s="6"/>
      <c r="W24" s="6"/>
      <c r="X24" s="6"/>
      <c r="Y24" s="6"/>
      <c r="Z24" s="6"/>
      <c r="AA24" s="7"/>
    </row>
    <row r="25" spans="1:27">
      <c r="A25" s="5" t="s">
        <v>337</v>
      </c>
      <c r="B25" s="6">
        <f>COUNTIF(入力用シート!$C23:$QE23,B$1)</f>
        <v>0</v>
      </c>
      <c r="C25" s="6">
        <f>COUNTIF(入力用シート!$C23:$QE23,C$1)</f>
        <v>0</v>
      </c>
      <c r="D25" s="6">
        <f>COUNTIF(入力用シート!$C23:$QE23,D$1)</f>
        <v>0</v>
      </c>
      <c r="E25" s="6">
        <f>COUNTIF(入力用シート!$C23:$QE23,E$1)</f>
        <v>0</v>
      </c>
      <c r="F25" s="6">
        <f>COUNTIF(入力用シート!$C23:$QE23,F$1)</f>
        <v>0</v>
      </c>
      <c r="G25" s="6">
        <f>COUNTIF(入力用シート!$C23:$QE23,G$1)</f>
        <v>0</v>
      </c>
      <c r="H25" s="6">
        <f>COUNTIF(入力用シート!$C23:$QE23,H$1)</f>
        <v>0</v>
      </c>
      <c r="I25" s="6">
        <f>COUNTIF(入力用シート!$C23:$QE23,I$1)</f>
        <v>0</v>
      </c>
      <c r="J25" s="6">
        <f>COUNTIF(入力用シート!$C23:$QE23,J$1)</f>
        <v>0</v>
      </c>
      <c r="K25" s="6">
        <f>COUNTIF(入力用シート!$C23:$QE23,K$1)</f>
        <v>0</v>
      </c>
      <c r="L25" s="6">
        <f>COUNTIF(入力用シート!$C23:$QE23,L$1)</f>
        <v>0</v>
      </c>
      <c r="M25" s="6">
        <f>COUNTIF(入力用シート!$C23:$QE23,M$1)</f>
        <v>0</v>
      </c>
      <c r="N25" s="6">
        <f>COUNTIF(入力用シート!$C23:$QE23,N$1)</f>
        <v>0</v>
      </c>
      <c r="O25" s="6"/>
      <c r="P25" s="6">
        <f>COUNTIF(入力用シート!$C23:$QE23,P$1)</f>
        <v>0</v>
      </c>
      <c r="Q25" s="6">
        <f>COUNTIF(入力用シート!$C23:$QE23,Q$1)</f>
        <v>0</v>
      </c>
      <c r="R25" s="6">
        <f>COUNTIF(入力用シート!$C23:$QE23,R$1)</f>
        <v>0</v>
      </c>
      <c r="S25" s="6"/>
      <c r="T25" s="6"/>
      <c r="U25" s="6"/>
      <c r="V25" s="6"/>
      <c r="W25" s="6"/>
      <c r="X25" s="6"/>
      <c r="Y25" s="6"/>
      <c r="Z25" s="6"/>
      <c r="AA25" s="7"/>
    </row>
    <row r="26" spans="1:27">
      <c r="A26" s="5" t="s">
        <v>14</v>
      </c>
      <c r="B26" s="6">
        <f>COUNTIF(入力用シート!$N24:$QE24,B$1)</f>
        <v>0</v>
      </c>
      <c r="C26" s="6">
        <f>COUNTIF(入力用シート!$N24:$QE24,C$1)</f>
        <v>0</v>
      </c>
      <c r="D26" s="6">
        <f>COUNTIF(入力用シート!$N24:$QE24,D$1)</f>
        <v>0</v>
      </c>
      <c r="E26" s="6">
        <f>COUNTIF(入力用シート!$N24:$QE24,E$1)</f>
        <v>0</v>
      </c>
      <c r="F26" s="6">
        <f>COUNTIF(入力用シート!$N24:$QE24,F$1)</f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>
      <c r="A27" s="5" t="s">
        <v>454</v>
      </c>
      <c r="B27" s="6">
        <f>COUNTIF(入力用シート!$C25:$QE27,B$1)</f>
        <v>0</v>
      </c>
      <c r="C27" s="6">
        <f>COUNTIF(入力用シート!$C25:$QE27,C$1)</f>
        <v>0</v>
      </c>
      <c r="D27" s="6">
        <f>COUNTIF(入力用シート!$C25:$QE27,D$1)</f>
        <v>0</v>
      </c>
      <c r="E27" s="6">
        <f>COUNTIF(入力用シート!$C25:$QE27,E$1)</f>
        <v>0</v>
      </c>
      <c r="F27" s="6">
        <f>COUNTIF(入力用シート!$C25:$QE27,F$1)</f>
        <v>0</v>
      </c>
      <c r="G27" s="6">
        <f>COUNTIF(入力用シート!$C25:$QE27,G$1)</f>
        <v>0</v>
      </c>
      <c r="H27" s="6">
        <f>COUNTIF(入力用シート!$C25:$QE27,H$1)</f>
        <v>0</v>
      </c>
      <c r="I27" s="6">
        <f>COUNTIF(入力用シート!$C25:$QE27,I$1)</f>
        <v>0</v>
      </c>
      <c r="J27" s="6">
        <f>COUNTIF(入力用シート!$C25:$QE27,J$1)</f>
        <v>0</v>
      </c>
      <c r="K27" s="6">
        <f>COUNTIF(入力用シート!$C25:$QE27,K$1)</f>
        <v>0</v>
      </c>
      <c r="L27" s="6">
        <f>COUNTIF(入力用シート!$C25:$QE27,L$1)</f>
        <v>0</v>
      </c>
      <c r="M27" s="6">
        <f>COUNTIF(入力用シート!$C25:$QE27,M$1)</f>
        <v>0</v>
      </c>
      <c r="N27" s="6">
        <f>COUNTIF(入力用シート!$C25:$QE27,N$1)</f>
        <v>0</v>
      </c>
      <c r="O27" s="6">
        <f>COUNTIF(入力用シート!$C25:$QE27,O$1)</f>
        <v>0</v>
      </c>
      <c r="P27" s="6">
        <f>COUNTIF(入力用シート!$C25:$QE27,P$1)</f>
        <v>0</v>
      </c>
      <c r="Q27" s="6">
        <f>COUNTIF(入力用シート!$C25:$QE27,Q$1)</f>
        <v>0</v>
      </c>
      <c r="R27" s="6"/>
      <c r="S27" s="6"/>
      <c r="T27" s="6"/>
      <c r="U27" s="6"/>
      <c r="V27" s="6"/>
      <c r="W27" s="6"/>
      <c r="X27" s="6"/>
      <c r="Y27" s="6"/>
      <c r="Z27" s="6"/>
      <c r="AA27" s="7"/>
    </row>
    <row r="28" spans="1:27">
      <c r="A28" s="5" t="s">
        <v>2</v>
      </c>
      <c r="B28" s="6">
        <f>COUNTIF(入力用シート!$C28:$QE28,B$1)</f>
        <v>0</v>
      </c>
      <c r="C28" s="6">
        <f>COUNTIF(入力用シート!$C28:$QE28,C$1)</f>
        <v>0</v>
      </c>
      <c r="D28" s="6">
        <f>COUNTIF(入力用シート!$C28:$QE28,D$1)</f>
        <v>0</v>
      </c>
      <c r="E28" s="6">
        <f>COUNTIF(入力用シート!$C28:$QE28,E$1)</f>
        <v>0</v>
      </c>
      <c r="F28" s="6">
        <f>COUNTIF(入力用シート!$C28:$QE28,F$1)</f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>
      <c r="A29" s="5" t="s">
        <v>393</v>
      </c>
      <c r="B29" s="6">
        <f>COUNTIF(入力用シート!$C29:$QE29,B$1)</f>
        <v>0</v>
      </c>
      <c r="C29" s="6">
        <f>COUNTIF(入力用シート!$C29:$QE29,C$1)</f>
        <v>0</v>
      </c>
      <c r="D29" s="6">
        <f>COUNTIF(入力用シート!$C29:$QE29,D$1)</f>
        <v>0</v>
      </c>
      <c r="E29" s="6">
        <f>COUNTIF(入力用シート!$C29:$QE29,E$1)</f>
        <v>0</v>
      </c>
      <c r="F29" s="6">
        <f>COUNTIF(入力用シート!$C29:$QE29,F$1)</f>
        <v>0</v>
      </c>
      <c r="G29" s="6">
        <f>COUNTIF(入力用シート!$C29:$QE29,G$1)</f>
        <v>0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7"/>
    </row>
    <row r="30" spans="1:27">
      <c r="A30" s="5" t="s">
        <v>25</v>
      </c>
      <c r="B30" s="6">
        <f>COUNTIF(入力用シート!$C30:$QE30,B$1)</f>
        <v>0</v>
      </c>
      <c r="C30" s="6">
        <f>COUNTIF(入力用シート!$C30:$QE30,C$1)</f>
        <v>0</v>
      </c>
      <c r="D30" s="6">
        <f>COUNTIF(入力用シート!$C30:$QE30,D$1)</f>
        <v>0</v>
      </c>
      <c r="E30" s="6">
        <f>COUNTIF(入力用シート!$C30:$QE30,E$1)</f>
        <v>0</v>
      </c>
      <c r="F30" s="6">
        <f>COUNTIF(入力用シート!$C30:$QE30,F$1)</f>
        <v>0</v>
      </c>
      <c r="G30" s="6">
        <f>COUNTIF(入力用シート!$C30:$QE30,G$1)</f>
        <v>0</v>
      </c>
      <c r="H30" s="6">
        <f>COUNTIF(入力用シート!$C30:$QE30,H$1)</f>
        <v>0</v>
      </c>
      <c r="I30" s="6">
        <f>COUNTIF(入力用シート!$C30:$QE30,I$1)</f>
        <v>0</v>
      </c>
      <c r="J30" s="6">
        <f>COUNTIF(入力用シート!$C30:$QE30,J$1)</f>
        <v>0</v>
      </c>
      <c r="K30" s="6">
        <f>COUNTIF(入力用シート!$C30:$QE30,K$1)</f>
        <v>0</v>
      </c>
      <c r="L30" s="6">
        <f>COUNTIF(入力用シート!$C30:$QE30,L$1)</f>
        <v>0</v>
      </c>
      <c r="M30" s="6">
        <f>COUNTIF(入力用シート!$C30:$QE30,M$1)</f>
        <v>0</v>
      </c>
      <c r="N30" s="6">
        <f>COUNTIF(入力用シート!$C30:$QE30,N$1)</f>
        <v>0</v>
      </c>
      <c r="O30" s="6"/>
      <c r="P30" s="6"/>
      <c r="Q30" s="6"/>
      <c r="R30" s="6"/>
      <c r="S30" s="6"/>
      <c r="T30" s="6">
        <f>COUNTIF(入力用シート!$C30:$QE30,T$1)</f>
        <v>0</v>
      </c>
      <c r="U30" s="6">
        <f>COUNTIF(入力用シート!$C30:$QE30,U$1)</f>
        <v>0</v>
      </c>
      <c r="V30" s="6">
        <f>COUNTIF(入力用シート!$C30:$QE30,V$1)</f>
        <v>0</v>
      </c>
      <c r="W30" s="6"/>
      <c r="X30" s="6"/>
      <c r="Y30" s="6"/>
      <c r="Z30" s="6"/>
      <c r="AA30" s="7"/>
    </row>
    <row r="31" spans="1:27">
      <c r="A31" s="5" t="s">
        <v>26</v>
      </c>
      <c r="B31" s="6">
        <f>COUNTIF(入力用シート!$C31:$QE31,B$1)</f>
        <v>0</v>
      </c>
      <c r="C31" s="6">
        <f>COUNTIF(入力用シート!$C31:$QE31,C$1)</f>
        <v>0</v>
      </c>
      <c r="D31" s="6">
        <f>COUNTIF(入力用シート!$C31:$QE31,D$1)</f>
        <v>0</v>
      </c>
      <c r="E31" s="6">
        <f>COUNTIF(入力用シート!$C31:$QE31,E$1)</f>
        <v>0</v>
      </c>
      <c r="F31" s="6">
        <f>COUNTIF(入力用シート!$C31:$QE31,F$1)</f>
        <v>0</v>
      </c>
      <c r="G31" s="6">
        <f>COUNTIF(入力用シート!$C31:$QE31,G$1)</f>
        <v>0</v>
      </c>
      <c r="H31" s="6">
        <f>COUNTIF(入力用シート!$C31:$QE31,H$1)</f>
        <v>0</v>
      </c>
      <c r="I31" s="6">
        <f>COUNTIF(入力用シート!$C31:$QE31,I$1)</f>
        <v>0</v>
      </c>
      <c r="J31" s="6">
        <f>COUNTIF(入力用シート!$C31:$QE31,J$1)</f>
        <v>0</v>
      </c>
      <c r="K31" s="6">
        <f>COUNTIF(入力用シート!$C31:$QE31,K$1)</f>
        <v>0</v>
      </c>
      <c r="L31" s="6">
        <f>COUNTIF(入力用シート!$C31:$QE31,L$1)</f>
        <v>0</v>
      </c>
      <c r="M31" s="6">
        <f>COUNTIF(入力用シート!$C31:$QE31,M$1)</f>
        <v>0</v>
      </c>
      <c r="N31" s="6">
        <f>COUNTIF(入力用シート!$C31:$QE31,N$1)</f>
        <v>0</v>
      </c>
      <c r="O31" s="6"/>
      <c r="P31" s="6"/>
      <c r="Q31" s="6"/>
      <c r="R31" s="6"/>
      <c r="S31" s="6"/>
      <c r="T31" s="6">
        <f>COUNTIF(入力用シート!$C31:$QE31,T$1)</f>
        <v>0</v>
      </c>
      <c r="U31" s="6">
        <f>COUNTIF(入力用シート!$C31:$QE31,U$1)</f>
        <v>0</v>
      </c>
      <c r="V31" s="6">
        <f>COUNTIF(入力用シート!$C31:$QE31,V$1)</f>
        <v>0</v>
      </c>
      <c r="W31" s="6"/>
      <c r="X31" s="6"/>
      <c r="Y31" s="6"/>
      <c r="Z31" s="6"/>
      <c r="AA31" s="7"/>
    </row>
    <row r="32" spans="1:27">
      <c r="A32" s="5" t="s">
        <v>27</v>
      </c>
      <c r="B32" s="6">
        <f>COUNTIF(入力用シート!$C32:$QE32,B$1)</f>
        <v>0</v>
      </c>
      <c r="C32" s="6">
        <f>COUNTIF(入力用シート!$C32:$QE32,C$1)</f>
        <v>0</v>
      </c>
      <c r="D32" s="6">
        <f>COUNTIF(入力用シート!$C32:$QE32,D$1)</f>
        <v>0</v>
      </c>
      <c r="E32" s="6">
        <f>COUNTIF(入力用シート!$C32:$QE32,E$1)</f>
        <v>0</v>
      </c>
      <c r="F32" s="6">
        <f>COUNTIF(入力用シート!$C32:$QE32,F$1)</f>
        <v>0</v>
      </c>
      <c r="G32" s="6">
        <f>COUNTIF(入力用シート!$C32:$QE32,G$1)</f>
        <v>0</v>
      </c>
      <c r="H32" s="6">
        <f>COUNTIF(入力用シート!$C32:$QE32,H$1)</f>
        <v>0</v>
      </c>
      <c r="I32" s="6">
        <f>COUNTIF(入力用シート!$C32:$QE32,I$1)</f>
        <v>0</v>
      </c>
      <c r="J32" s="6">
        <f>COUNTIF(入力用シート!$C32:$QE32,J$1)</f>
        <v>0</v>
      </c>
      <c r="K32" s="6">
        <f>COUNTIF(入力用シート!$C32:$QE32,K$1)</f>
        <v>0</v>
      </c>
      <c r="L32" s="6">
        <f>COUNTIF(入力用シート!$C32:$QE32,L$1)</f>
        <v>0</v>
      </c>
      <c r="M32" s="6">
        <f>COUNTIF(入力用シート!$C32:$QE32,M$1)</f>
        <v>0</v>
      </c>
      <c r="N32" s="6">
        <f>COUNTIF(入力用シート!$C32:$QE32,N$1)</f>
        <v>0</v>
      </c>
      <c r="O32" s="6"/>
      <c r="P32" s="6"/>
      <c r="Q32" s="6"/>
      <c r="R32" s="6"/>
      <c r="S32" s="6"/>
      <c r="T32" s="6">
        <f>COUNTIF(入力用シート!$C32:$QE32,T$1)</f>
        <v>0</v>
      </c>
      <c r="U32" s="6">
        <f>COUNTIF(入力用シート!$C32:$QE32,U$1)</f>
        <v>0</v>
      </c>
      <c r="V32" s="6">
        <f>COUNTIF(入力用シート!$C32:$QE32,V$1)</f>
        <v>0</v>
      </c>
      <c r="W32" s="6"/>
      <c r="X32" s="6"/>
      <c r="Y32" s="6"/>
      <c r="Z32" s="6"/>
      <c r="AA32" s="7"/>
    </row>
    <row r="33" spans="1:33">
      <c r="A33" s="5" t="s">
        <v>38</v>
      </c>
      <c r="B33" s="6">
        <f>B30*3+B31*2+B32</f>
        <v>0</v>
      </c>
      <c r="C33" s="6">
        <f t="shared" ref="C33:V33" si="4">C30*3+C31*2+C32</f>
        <v>0</v>
      </c>
      <c r="D33" s="6">
        <f t="shared" si="4"/>
        <v>0</v>
      </c>
      <c r="E33" s="6">
        <f t="shared" si="4"/>
        <v>0</v>
      </c>
      <c r="F33" s="6">
        <f t="shared" si="4"/>
        <v>0</v>
      </c>
      <c r="G33" s="6">
        <f t="shared" si="4"/>
        <v>0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si="4"/>
        <v>0</v>
      </c>
      <c r="L33" s="6">
        <f t="shared" si="4"/>
        <v>0</v>
      </c>
      <c r="M33" s="6">
        <f t="shared" si="4"/>
        <v>0</v>
      </c>
      <c r="N33" s="6">
        <f t="shared" si="4"/>
        <v>0</v>
      </c>
      <c r="O33" s="6"/>
      <c r="P33" s="6"/>
      <c r="Q33" s="6"/>
      <c r="R33" s="6"/>
      <c r="S33" s="6"/>
      <c r="T33" s="6">
        <f t="shared" si="4"/>
        <v>0</v>
      </c>
      <c r="U33" s="6">
        <f t="shared" si="4"/>
        <v>0</v>
      </c>
      <c r="V33" s="6">
        <f t="shared" si="4"/>
        <v>0</v>
      </c>
      <c r="W33" s="6"/>
      <c r="X33" s="6"/>
      <c r="Y33" s="6"/>
      <c r="Z33" s="6"/>
      <c r="AA33" s="7"/>
    </row>
    <row r="34" spans="1:33">
      <c r="A34" s="5" t="s">
        <v>28</v>
      </c>
      <c r="B34" s="6">
        <f>COUNTIF(入力用シート!$M33:$QE33,B$1)</f>
        <v>0</v>
      </c>
      <c r="C34" s="6">
        <f>COUNTIF(入力用シート!$M33:$QE33,C$1)</f>
        <v>0</v>
      </c>
      <c r="D34" s="6">
        <f>COUNTIF(入力用シート!$M33:$QE33,D$1)</f>
        <v>0</v>
      </c>
      <c r="E34" s="6">
        <f>COUNTIF(入力用シート!$M33:$QE33,E$1)</f>
        <v>0</v>
      </c>
      <c r="F34" s="6">
        <f>COUNTIF(入力用シート!$M33:$QE33,F$1)</f>
        <v>0</v>
      </c>
      <c r="G34" s="6">
        <f>COUNTIF(入力用シート!$M33:$QE33,G$1)</f>
        <v>0</v>
      </c>
      <c r="H34" s="6">
        <f>COUNTIF(入力用シート!$M33:$QE33,H$1)</f>
        <v>0</v>
      </c>
      <c r="I34" s="6">
        <f>COUNTIF(入力用シート!$M33:$QE33,I$1)</f>
        <v>0</v>
      </c>
      <c r="J34" s="6">
        <f>COUNTIF(入力用シート!$M33:$QE33,J$1)</f>
        <v>0</v>
      </c>
      <c r="K34" s="6">
        <f>COUNTIF(入力用シート!$M33:$QE33,K$1)</f>
        <v>0</v>
      </c>
      <c r="L34" s="6">
        <f>COUNTIF(入力用シート!$M33:$QE33,L$1)</f>
        <v>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33">
      <c r="A35" s="5" t="s">
        <v>29</v>
      </c>
      <c r="B35" s="6">
        <f>COUNTIF(入力用シート!$C34:$QE34,B$1)</f>
        <v>0</v>
      </c>
      <c r="C35" s="6">
        <f>COUNTIF(入力用シート!$C34:$QE34,C$1)</f>
        <v>0</v>
      </c>
      <c r="D35" s="6">
        <f>COUNTIF(入力用シート!$C34:$QE34,D$1)</f>
        <v>0</v>
      </c>
      <c r="E35" s="6">
        <f>COUNTIF(入力用シート!$C34:$QE34,E$1)</f>
        <v>0</v>
      </c>
      <c r="F35" s="6">
        <f>COUNTIF(入力用シート!$C34:$QE34,F$1)</f>
        <v>0</v>
      </c>
      <c r="G35" s="6">
        <f>COUNTIF(入力用シート!$C34:$QE34,G$1)</f>
        <v>0</v>
      </c>
      <c r="H35" s="6">
        <f>COUNTIF(入力用シート!$C34:$QE34,H$1)</f>
        <v>0</v>
      </c>
      <c r="I35" s="6">
        <f>COUNTIF(入力用シート!$C34:$QE34,I$1)</f>
        <v>0</v>
      </c>
      <c r="J35" s="6">
        <f>COUNTIF(入力用シート!$C34:$QE34,J$1)</f>
        <v>0</v>
      </c>
      <c r="K35" s="6">
        <f>COUNTIF(入力用シート!$C34:$QE34,K$1)</f>
        <v>0</v>
      </c>
      <c r="L35" s="6">
        <f>COUNTIF(入力用シート!$C34:$QE34,L$1)</f>
        <v>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7"/>
    </row>
    <row r="36" spans="1:33">
      <c r="A36" s="5" t="s">
        <v>30</v>
      </c>
      <c r="B36" s="6">
        <f>COUNTIF(入力用シート!$C35:$QE35,B$1)</f>
        <v>0</v>
      </c>
      <c r="C36" s="6">
        <f>COUNTIF(入力用シート!$C35:$QE35,C$1)</f>
        <v>0</v>
      </c>
      <c r="D36" s="6">
        <f>COUNTIF(入力用シート!$C35:$QE35,D$1)</f>
        <v>0</v>
      </c>
      <c r="E36" s="6">
        <f>COUNTIF(入力用シート!$C35:$QE35,E$1)</f>
        <v>0</v>
      </c>
      <c r="F36" s="6">
        <f>COUNTIF(入力用シート!$C35:$QE35,F$1)</f>
        <v>0</v>
      </c>
      <c r="G36" s="6">
        <f>COUNTIF(入力用シート!$C35:$QE35,G$1)</f>
        <v>0</v>
      </c>
      <c r="H36" s="6">
        <f>COUNTIF(入力用シート!$C35:$QE35,H$1)</f>
        <v>0</v>
      </c>
      <c r="I36" s="6">
        <f>COUNTIF(入力用シート!$C35:$QE35,I$1)</f>
        <v>0</v>
      </c>
      <c r="J36" s="6">
        <f>COUNTIF(入力用シート!$C35:$QE35,J$1)</f>
        <v>0</v>
      </c>
      <c r="K36" s="6">
        <f>COUNTIF(入力用シート!$C35:$QE35,K$1)</f>
        <v>0</v>
      </c>
      <c r="L36" s="6">
        <f>COUNTIF(入力用シート!$C35:$QE35,L$1)</f>
        <v>0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7"/>
    </row>
    <row r="37" spans="1:33">
      <c r="A37" s="5" t="s">
        <v>37</v>
      </c>
      <c r="B37" s="6">
        <f>B34*3+B35*2+B36</f>
        <v>0</v>
      </c>
      <c r="C37" s="6">
        <f t="shared" ref="C37:L37" si="5">C34*3+C35*2+C36</f>
        <v>0</v>
      </c>
      <c r="D37" s="6">
        <f t="shared" si="5"/>
        <v>0</v>
      </c>
      <c r="E37" s="6">
        <f t="shared" si="5"/>
        <v>0</v>
      </c>
      <c r="F37" s="6">
        <f t="shared" si="5"/>
        <v>0</v>
      </c>
      <c r="G37" s="6">
        <f t="shared" si="5"/>
        <v>0</v>
      </c>
      <c r="H37" s="6">
        <f t="shared" si="5"/>
        <v>0</v>
      </c>
      <c r="I37" s="6">
        <f t="shared" si="5"/>
        <v>0</v>
      </c>
      <c r="J37" s="6">
        <f t="shared" si="5"/>
        <v>0</v>
      </c>
      <c r="K37" s="6">
        <f t="shared" si="5"/>
        <v>0</v>
      </c>
      <c r="L37" s="6">
        <f t="shared" si="5"/>
        <v>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7"/>
    </row>
    <row r="38" spans="1:33">
      <c r="A38" s="5" t="s">
        <v>15</v>
      </c>
      <c r="B38" s="6">
        <f>COUNTIF(入力用シート!$N36:$QE36,B$1)</f>
        <v>0</v>
      </c>
      <c r="C38" s="6">
        <f>COUNTIF(入力用シート!$N36:$QE36,C$1)</f>
        <v>0</v>
      </c>
      <c r="D38" s="6">
        <f>COUNTIF(入力用シート!$N36:$QE36,D$1)</f>
        <v>0</v>
      </c>
      <c r="E38" s="6">
        <f>COUNTIF(入力用シート!$N36:$QE36,E$1)</f>
        <v>0</v>
      </c>
      <c r="F38" s="6">
        <f>COUNTIF(入力用シート!$N36:$QE36,F$1)</f>
        <v>0</v>
      </c>
      <c r="G38" s="6">
        <f>COUNTIF(入力用シート!$N36:$QE36,G$1)</f>
        <v>0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33">
      <c r="A39" s="5" t="s">
        <v>31</v>
      </c>
      <c r="B39" s="6">
        <f>COUNTIF(入力用シート!$C37:$QE37,B$1)</f>
        <v>0</v>
      </c>
      <c r="C39" s="6">
        <f>COUNTIF(入力用シート!$C37:$QE37,C$1)</f>
        <v>0</v>
      </c>
      <c r="D39" s="6">
        <f>COUNTIF(入力用シート!$C37:$QE37,D$1)</f>
        <v>0</v>
      </c>
      <c r="E39" s="6">
        <f>COUNTIF(入力用シート!$C37:$QE37,E$1)</f>
        <v>0</v>
      </c>
      <c r="F39" s="6">
        <f>COUNTIF(入力用シート!$C37:$QE37,F$1)</f>
        <v>0</v>
      </c>
      <c r="G39" s="6">
        <f>COUNTIF(入力用シート!$C37:$QE37,G$1)</f>
        <v>0</v>
      </c>
      <c r="H39" s="6">
        <f>COUNTIF(入力用シート!$C37:$QE37,H$1)</f>
        <v>0</v>
      </c>
      <c r="I39" s="6">
        <f>COUNTIF(入力用シート!$C37:$QE37,I$1)</f>
        <v>0</v>
      </c>
      <c r="J39" s="6">
        <f>COUNTIF(入力用シート!$C37:$QE37,J$1)</f>
        <v>0</v>
      </c>
      <c r="K39" s="6">
        <f>COUNTIF(入力用シート!$C37:$QE37,K$1)</f>
        <v>0</v>
      </c>
      <c r="L39" s="6">
        <f>COUNTIF(入力用シート!$C37:$QE37,L$1)</f>
        <v>0</v>
      </c>
      <c r="M39" s="6">
        <f>COUNTIF(入力用シート!$C37:$QE37,M$1)</f>
        <v>0</v>
      </c>
      <c r="N39" s="6">
        <f>COUNTIF(入力用シート!$C37:$QE37,N$1)</f>
        <v>0</v>
      </c>
      <c r="O39" s="6">
        <f>COUNTIF(入力用シート!$C37:$QE37,O$1)</f>
        <v>0</v>
      </c>
      <c r="P39" s="6">
        <f>COUNTIF(入力用シート!$C37:$QE37,P$1)</f>
        <v>0</v>
      </c>
      <c r="Q39" s="6">
        <f>COUNTIF(入力用シート!$C37:$QE37,Q$1)</f>
        <v>0</v>
      </c>
      <c r="R39" s="6">
        <f>COUNTIF(入力用シート!$C37:$QE37,R$1)</f>
        <v>0</v>
      </c>
      <c r="S39" s="6">
        <f>COUNTIF(入力用シート!$C37:$QE37,S$1)</f>
        <v>0</v>
      </c>
      <c r="T39" s="6">
        <f>COUNTIF(入力用シート!$C37:$QE37,T$1)</f>
        <v>0</v>
      </c>
      <c r="U39" s="6">
        <f>COUNTIF(入力用シート!$C37:$QE37,U$1)</f>
        <v>0</v>
      </c>
      <c r="V39" s="6">
        <f>COUNTIF(入力用シート!$C37:$QE37,V$1)</f>
        <v>0</v>
      </c>
      <c r="W39" s="6">
        <f>COUNTIF(入力用シート!$C37:$QE37,W$1)</f>
        <v>0</v>
      </c>
      <c r="X39" s="6">
        <f>COUNTIF(入力用シート!$C37:$QE37,X$1)</f>
        <v>0</v>
      </c>
      <c r="Y39" s="6">
        <f>COUNTIF(入力用シート!$C37:$QE37,Y$1)</f>
        <v>0</v>
      </c>
      <c r="Z39" s="6">
        <f>COUNTIF(入力用シート!$C37:$QE37,Z$1)</f>
        <v>0</v>
      </c>
      <c r="AA39" s="7">
        <f>COUNTIF(入力用シート!$C37:$QE37,AA$1)</f>
        <v>0</v>
      </c>
      <c r="AB39" s="7">
        <f>COUNTIF(入力用シート!$C37:$QE37,AB$1)</f>
        <v>0</v>
      </c>
      <c r="AC39" s="7">
        <f>COUNTIF(入力用シート!$C37:$QE37,AC$1)</f>
        <v>0</v>
      </c>
      <c r="AD39" s="7">
        <f>COUNTIF(入力用シート!$C37:$QE37,AD$1)</f>
        <v>0</v>
      </c>
      <c r="AE39" s="7">
        <f>COUNTIF(入力用シート!$C37:$QE37,AE$1)</f>
        <v>0</v>
      </c>
      <c r="AF39" s="7">
        <f>COUNTIF(入力用シート!$C37:$QE37,AF$1)</f>
        <v>0</v>
      </c>
      <c r="AG39" s="7">
        <f>COUNTIF(入力用シート!$C37:$QE37,AG$1)</f>
        <v>0</v>
      </c>
    </row>
    <row r="40" spans="1:33">
      <c r="A40" s="5" t="s">
        <v>32</v>
      </c>
      <c r="B40" s="6">
        <f>COUNTIF(入力用シート!$C38:$QE38,B$1)</f>
        <v>0</v>
      </c>
      <c r="C40" s="6">
        <f>COUNTIF(入力用シート!$C38:$QE38,C$1)</f>
        <v>0</v>
      </c>
      <c r="D40" s="6">
        <f>COUNTIF(入力用シート!$C38:$QE38,D$1)</f>
        <v>0</v>
      </c>
      <c r="E40" s="6">
        <f>COUNTIF(入力用シート!$C38:$QE38,E$1)</f>
        <v>0</v>
      </c>
      <c r="F40" s="6">
        <f>COUNTIF(入力用シート!$C38:$QE38,F$1)</f>
        <v>0</v>
      </c>
      <c r="G40" s="6">
        <f>COUNTIF(入力用シート!$C38:$QE38,G$1)</f>
        <v>0</v>
      </c>
      <c r="H40" s="6">
        <f>COUNTIF(入力用シート!$C38:$QE38,H$1)</f>
        <v>0</v>
      </c>
      <c r="I40" s="6">
        <f>COUNTIF(入力用シート!$C38:$QE38,I$1)</f>
        <v>0</v>
      </c>
      <c r="J40" s="6">
        <f>COUNTIF(入力用シート!$C38:$QE38,J$1)</f>
        <v>0</v>
      </c>
      <c r="K40" s="6">
        <f>COUNTIF(入力用シート!$C38:$QE38,K$1)</f>
        <v>0</v>
      </c>
      <c r="L40" s="6">
        <f>COUNTIF(入力用シート!$C38:$QE38,L$1)</f>
        <v>0</v>
      </c>
      <c r="M40" s="6">
        <f>COUNTIF(入力用シート!$C38:$QE38,M$1)</f>
        <v>0</v>
      </c>
      <c r="N40" s="6">
        <f>COUNTIF(入力用シート!$C38:$QE38,N$1)</f>
        <v>0</v>
      </c>
      <c r="O40" s="6">
        <f>COUNTIF(入力用シート!$C38:$QE38,O$1)</f>
        <v>0</v>
      </c>
      <c r="P40" s="6">
        <f>COUNTIF(入力用シート!$C38:$QE38,P$1)</f>
        <v>0</v>
      </c>
      <c r="Q40" s="6">
        <f>COUNTIF(入力用シート!$C38:$QE38,Q$1)</f>
        <v>0</v>
      </c>
      <c r="R40" s="6">
        <f>COUNTIF(入力用シート!$C38:$QE38,R$1)</f>
        <v>0</v>
      </c>
      <c r="S40" s="6">
        <f>COUNTIF(入力用シート!$C38:$QE38,S$1)</f>
        <v>0</v>
      </c>
      <c r="T40" s="6">
        <f>COUNTIF(入力用シート!$C38:$QE38,T$1)</f>
        <v>0</v>
      </c>
      <c r="U40" s="6">
        <f>COUNTIF(入力用シート!$C38:$QE38,U$1)</f>
        <v>0</v>
      </c>
      <c r="V40" s="6">
        <f>COUNTIF(入力用シート!$C38:$QE38,V$1)</f>
        <v>0</v>
      </c>
      <c r="W40" s="6">
        <f>COUNTIF(入力用シート!$C38:$QE38,W$1)</f>
        <v>0</v>
      </c>
      <c r="X40" s="6">
        <f>COUNTIF(入力用シート!$C38:$QE38,X$1)</f>
        <v>0</v>
      </c>
      <c r="Y40" s="6">
        <f>COUNTIF(入力用シート!$C38:$QE38,Y$1)</f>
        <v>0</v>
      </c>
      <c r="Z40" s="6">
        <f>COUNTIF(入力用シート!$C38:$QE38,Z$1)</f>
        <v>0</v>
      </c>
      <c r="AA40" s="7">
        <f>COUNTIF(入力用シート!$C38:$QE38,AA$1)</f>
        <v>0</v>
      </c>
      <c r="AB40" s="7">
        <f>COUNTIF(入力用シート!$C38:$QE38,AB$1)</f>
        <v>0</v>
      </c>
      <c r="AC40" s="7">
        <f>COUNTIF(入力用シート!$C38:$QE38,AC$1)</f>
        <v>0</v>
      </c>
      <c r="AD40" s="7">
        <f>COUNTIF(入力用シート!$C38:$QE38,AD$1)</f>
        <v>0</v>
      </c>
      <c r="AE40" s="7">
        <f>COUNTIF(入力用シート!$C38:$QE38,AE$1)</f>
        <v>0</v>
      </c>
      <c r="AF40" s="7">
        <f>COUNTIF(入力用シート!$C38:$QE38,AF$1)</f>
        <v>0</v>
      </c>
      <c r="AG40" s="7">
        <f>COUNTIF(入力用シート!$C38:$QE38,AG$1)</f>
        <v>0</v>
      </c>
    </row>
    <row r="41" spans="1:33">
      <c r="A41" s="5" t="s">
        <v>33</v>
      </c>
      <c r="B41" s="6">
        <f>COUNTIF(入力用シート!$C39:$QE39,B$1)</f>
        <v>0</v>
      </c>
      <c r="C41" s="6">
        <f>COUNTIF(入力用シート!$C39:$QE39,C$1)</f>
        <v>0</v>
      </c>
      <c r="D41" s="6">
        <f>COUNTIF(入力用シート!$C39:$QE39,D$1)</f>
        <v>0</v>
      </c>
      <c r="E41" s="6">
        <f>COUNTIF(入力用シート!$C39:$QE39,E$1)</f>
        <v>0</v>
      </c>
      <c r="F41" s="6">
        <f>COUNTIF(入力用シート!$C39:$QE39,F$1)</f>
        <v>0</v>
      </c>
      <c r="G41" s="6">
        <f>COUNTIF(入力用シート!$C39:$QE39,G$1)</f>
        <v>0</v>
      </c>
      <c r="H41" s="6">
        <f>COUNTIF(入力用シート!$C39:$QE39,H$1)</f>
        <v>0</v>
      </c>
      <c r="I41" s="6">
        <f>COUNTIF(入力用シート!$C39:$QE39,I$1)</f>
        <v>0</v>
      </c>
      <c r="J41" s="6">
        <f>COUNTIF(入力用シート!$C39:$QE39,J$1)</f>
        <v>0</v>
      </c>
      <c r="K41" s="6">
        <f>COUNTIF(入力用シート!$C39:$QE39,K$1)</f>
        <v>0</v>
      </c>
      <c r="L41" s="6">
        <f>COUNTIF(入力用シート!$C39:$QE39,L$1)</f>
        <v>0</v>
      </c>
      <c r="M41" s="6">
        <f>COUNTIF(入力用シート!$C39:$QE39,M$1)</f>
        <v>0</v>
      </c>
      <c r="N41" s="6">
        <f>COUNTIF(入力用シート!$C39:$QE39,N$1)</f>
        <v>0</v>
      </c>
      <c r="O41" s="6">
        <f>COUNTIF(入力用シート!$C39:$QE39,O$1)</f>
        <v>0</v>
      </c>
      <c r="P41" s="6">
        <f>COUNTIF(入力用シート!$C39:$QE39,P$1)</f>
        <v>0</v>
      </c>
      <c r="Q41" s="6">
        <f>COUNTIF(入力用シート!$C39:$QE39,Q$1)</f>
        <v>0</v>
      </c>
      <c r="R41" s="6">
        <f>COUNTIF(入力用シート!$C39:$QE39,R$1)</f>
        <v>0</v>
      </c>
      <c r="S41" s="6">
        <f>COUNTIF(入力用シート!$C39:$QE39,S$1)</f>
        <v>0</v>
      </c>
      <c r="T41" s="6">
        <f>COUNTIF(入力用シート!$C39:$QE39,T$1)</f>
        <v>0</v>
      </c>
      <c r="U41" s="6">
        <f>COUNTIF(入力用シート!$C39:$QE39,U$1)</f>
        <v>0</v>
      </c>
      <c r="V41" s="6">
        <f>COUNTIF(入力用シート!$C39:$QE39,V$1)</f>
        <v>0</v>
      </c>
      <c r="W41" s="6">
        <f>COUNTIF(入力用シート!$C39:$QE39,W$1)</f>
        <v>0</v>
      </c>
      <c r="X41" s="6">
        <f>COUNTIF(入力用シート!$C39:$QE39,X$1)</f>
        <v>0</v>
      </c>
      <c r="Y41" s="6">
        <f>COUNTIF(入力用シート!$C39:$QE39,Y$1)</f>
        <v>0</v>
      </c>
      <c r="Z41" s="6">
        <f>COUNTIF(入力用シート!$C39:$QE39,Z$1)</f>
        <v>0</v>
      </c>
      <c r="AA41" s="7">
        <f>COUNTIF(入力用シート!$C39:$QE39,AA$1)</f>
        <v>0</v>
      </c>
      <c r="AB41" s="7">
        <f>COUNTIF(入力用シート!$C39:$QE39,AB$1)</f>
        <v>0</v>
      </c>
      <c r="AC41" s="7">
        <f>COUNTIF(入力用シート!$C39:$QE39,AC$1)</f>
        <v>0</v>
      </c>
      <c r="AD41" s="7">
        <f>COUNTIF(入力用シート!$C39:$QE39,AD$1)</f>
        <v>0</v>
      </c>
      <c r="AE41" s="7">
        <f>COUNTIF(入力用シート!$C39:$QE39,AE$1)</f>
        <v>0</v>
      </c>
      <c r="AF41" s="7">
        <f>COUNTIF(入力用シート!$C39:$QE39,AF$1)</f>
        <v>0</v>
      </c>
      <c r="AG41" s="7">
        <f>COUNTIF(入力用シート!$C39:$QE39,AG$1)</f>
        <v>0</v>
      </c>
    </row>
    <row r="42" spans="1:33">
      <c r="A42" s="5" t="s">
        <v>34</v>
      </c>
      <c r="B42" s="6">
        <f>COUNTIF(入力用シート!$C40:$QE40,B$1)</f>
        <v>0</v>
      </c>
      <c r="C42" s="6">
        <f>COUNTIF(入力用シート!$C40:$QE40,C$1)</f>
        <v>0</v>
      </c>
      <c r="D42" s="6">
        <f>COUNTIF(入力用シート!$C40:$QE40,D$1)</f>
        <v>0</v>
      </c>
      <c r="E42" s="6">
        <f>COUNTIF(入力用シート!$C40:$QE40,E$1)</f>
        <v>0</v>
      </c>
      <c r="F42" s="6">
        <f>COUNTIF(入力用シート!$C40:$QE40,F$1)</f>
        <v>0</v>
      </c>
      <c r="G42" s="6">
        <f>COUNTIF(入力用シート!$C40:$QE40,G$1)</f>
        <v>0</v>
      </c>
      <c r="H42" s="6">
        <f>COUNTIF(入力用シート!$C40:$QE40,H$1)</f>
        <v>0</v>
      </c>
      <c r="I42" s="6">
        <f>COUNTIF(入力用シート!$C40:$QE40,I$1)</f>
        <v>0</v>
      </c>
      <c r="J42" s="6">
        <f>COUNTIF(入力用シート!$C40:$QE40,J$1)</f>
        <v>0</v>
      </c>
      <c r="K42" s="6">
        <f>COUNTIF(入力用シート!$C40:$QE40,K$1)</f>
        <v>0</v>
      </c>
      <c r="L42" s="6">
        <f>COUNTIF(入力用シート!$C40:$QE40,L$1)</f>
        <v>0</v>
      </c>
      <c r="M42" s="6">
        <f>COUNTIF(入力用シート!$C40:$QE40,M$1)</f>
        <v>0</v>
      </c>
      <c r="N42" s="6">
        <f>COUNTIF(入力用シート!$C40:$QE40,N$1)</f>
        <v>0</v>
      </c>
      <c r="O42" s="6">
        <f>COUNTIF(入力用シート!$C40:$QE40,O$1)</f>
        <v>0</v>
      </c>
      <c r="P42" s="6">
        <f>COUNTIF(入力用シート!$C40:$QE40,P$1)</f>
        <v>0</v>
      </c>
      <c r="Q42" s="6">
        <f>COUNTIF(入力用シート!$C40:$QE40,Q$1)</f>
        <v>0</v>
      </c>
      <c r="R42" s="6">
        <f>COUNTIF(入力用シート!$C40:$QE40,R$1)</f>
        <v>0</v>
      </c>
      <c r="S42" s="6">
        <f>COUNTIF(入力用シート!$C40:$QE40,S$1)</f>
        <v>0</v>
      </c>
      <c r="T42" s="6">
        <f>COUNTIF(入力用シート!$C40:$QE40,T$1)</f>
        <v>0</v>
      </c>
      <c r="U42" s="6">
        <f>COUNTIF(入力用シート!$C40:$QE40,U$1)</f>
        <v>0</v>
      </c>
      <c r="V42" s="6">
        <f>COUNTIF(入力用シート!$C40:$QE40,V$1)</f>
        <v>0</v>
      </c>
      <c r="W42" s="6">
        <f>COUNTIF(入力用シート!$C40:$QE40,W$1)</f>
        <v>0</v>
      </c>
      <c r="X42" s="6">
        <f>COUNTIF(入力用シート!$C40:$QE40,X$1)</f>
        <v>0</v>
      </c>
      <c r="Y42" s="6">
        <f>COUNTIF(入力用シート!$C40:$QE40,Y$1)</f>
        <v>0</v>
      </c>
      <c r="Z42" s="6">
        <f>COUNTIF(入力用シート!$C40:$QE40,Z$1)</f>
        <v>0</v>
      </c>
      <c r="AA42" s="7">
        <f>COUNTIF(入力用シート!$C40:$QE40,AA$1)</f>
        <v>0</v>
      </c>
      <c r="AB42" s="7">
        <f>COUNTIF(入力用シート!$C40:$QE40,AB$1)</f>
        <v>0</v>
      </c>
      <c r="AC42" s="7">
        <f>COUNTIF(入力用シート!$C40:$QE40,AC$1)</f>
        <v>0</v>
      </c>
      <c r="AD42" s="7">
        <f>COUNTIF(入力用シート!$C40:$QE40,AD$1)</f>
        <v>0</v>
      </c>
      <c r="AE42" s="7">
        <f>COUNTIF(入力用シート!$C40:$QE40,AE$1)</f>
        <v>0</v>
      </c>
      <c r="AF42" s="7">
        <f>COUNTIF(入力用シート!$C40:$QE40,AF$1)</f>
        <v>0</v>
      </c>
      <c r="AG42" s="7">
        <f>COUNTIF(入力用シート!$C40:$QE40,AG$1)</f>
        <v>0</v>
      </c>
    </row>
    <row r="43" spans="1:33">
      <c r="A43" s="5" t="s">
        <v>35</v>
      </c>
      <c r="B43" s="6">
        <f>COUNTIF(入力用シート!$C41:$QE41,B$1)</f>
        <v>0</v>
      </c>
      <c r="C43" s="6">
        <f>COUNTIF(入力用シート!$C41:$QE41,C$1)</f>
        <v>0</v>
      </c>
      <c r="D43" s="6">
        <f>COUNTIF(入力用シート!$C41:$QE41,D$1)</f>
        <v>0</v>
      </c>
      <c r="E43" s="6">
        <f>COUNTIF(入力用シート!$C41:$QE41,E$1)</f>
        <v>0</v>
      </c>
      <c r="F43" s="6">
        <f>COUNTIF(入力用シート!$C41:$QE41,F$1)</f>
        <v>0</v>
      </c>
      <c r="G43" s="6">
        <f>COUNTIF(入力用シート!$C41:$QE41,G$1)</f>
        <v>0</v>
      </c>
      <c r="H43" s="6">
        <f>COUNTIF(入力用シート!$C41:$QE41,H$1)</f>
        <v>0</v>
      </c>
      <c r="I43" s="6">
        <f>COUNTIF(入力用シート!$C41:$QE41,I$1)</f>
        <v>0</v>
      </c>
      <c r="J43" s="6">
        <f>COUNTIF(入力用シート!$C41:$QE41,J$1)</f>
        <v>0</v>
      </c>
      <c r="K43" s="6">
        <f>COUNTIF(入力用シート!$C41:$QE41,K$1)</f>
        <v>0</v>
      </c>
      <c r="L43" s="6">
        <f>COUNTIF(入力用シート!$C41:$QE41,L$1)</f>
        <v>0</v>
      </c>
      <c r="M43" s="6">
        <f>COUNTIF(入力用シート!$C41:$QE41,M$1)</f>
        <v>0</v>
      </c>
      <c r="N43" s="6">
        <f>COUNTIF(入力用シート!$C41:$QE41,N$1)</f>
        <v>0</v>
      </c>
      <c r="O43" s="6">
        <f>COUNTIF(入力用シート!$C41:$QE41,O$1)</f>
        <v>0</v>
      </c>
      <c r="P43" s="6">
        <f>COUNTIF(入力用シート!$C41:$QE41,P$1)</f>
        <v>0</v>
      </c>
      <c r="Q43" s="6">
        <f>COUNTIF(入力用シート!$C41:$QE41,Q$1)</f>
        <v>0</v>
      </c>
      <c r="R43" s="6">
        <f>COUNTIF(入力用シート!$C41:$QE41,R$1)</f>
        <v>0</v>
      </c>
      <c r="S43" s="6">
        <f>COUNTIF(入力用シート!$C41:$QE41,S$1)</f>
        <v>0</v>
      </c>
      <c r="T43" s="6">
        <f>COUNTIF(入力用シート!$C41:$QE41,T$1)</f>
        <v>0</v>
      </c>
      <c r="U43" s="6">
        <f>COUNTIF(入力用シート!$C41:$QE41,U$1)</f>
        <v>0</v>
      </c>
      <c r="V43" s="6">
        <f>COUNTIF(入力用シート!$C41:$QE41,V$1)</f>
        <v>0</v>
      </c>
      <c r="W43" s="6">
        <f>COUNTIF(入力用シート!$C41:$QE41,W$1)</f>
        <v>0</v>
      </c>
      <c r="X43" s="6">
        <f>COUNTIF(入力用シート!$C41:$QE41,X$1)</f>
        <v>0</v>
      </c>
      <c r="Y43" s="6">
        <f>COUNTIF(入力用シート!$C41:$QE41,Y$1)</f>
        <v>0</v>
      </c>
      <c r="Z43" s="6">
        <f>COUNTIF(入力用シート!$C41:$QE41,Z$1)</f>
        <v>0</v>
      </c>
      <c r="AA43" s="7">
        <f>COUNTIF(入力用シート!$C41:$QE41,AA$1)</f>
        <v>0</v>
      </c>
      <c r="AB43" s="7">
        <f>COUNTIF(入力用シート!$C41:$QE41,AB$1)</f>
        <v>0</v>
      </c>
      <c r="AC43" s="7">
        <f>COUNTIF(入力用シート!$C41:$QE41,AC$1)</f>
        <v>0</v>
      </c>
      <c r="AD43" s="7">
        <f>COUNTIF(入力用シート!$C41:$QE41,AD$1)</f>
        <v>0</v>
      </c>
      <c r="AE43" s="7">
        <f>COUNTIF(入力用シート!$C41:$QE41,AE$1)</f>
        <v>0</v>
      </c>
      <c r="AF43" s="7">
        <f>COUNTIF(入力用シート!$C41:$QE41,AF$1)</f>
        <v>0</v>
      </c>
      <c r="AG43" s="7">
        <f>COUNTIF(入力用シート!$C41:$QE41,AG$1)</f>
        <v>0</v>
      </c>
    </row>
    <row r="44" spans="1:33" ht="14.25" thickBot="1">
      <c r="A44" s="8" t="s">
        <v>36</v>
      </c>
      <c r="B44" s="9">
        <f>B39*5+B40*4+B41*3+B42*2+B43</f>
        <v>0</v>
      </c>
      <c r="C44" s="9">
        <f t="shared" ref="C44:AA44" si="6">C39*5+C40*4+C41*3+C42*2+C43</f>
        <v>0</v>
      </c>
      <c r="D44" s="9">
        <f t="shared" si="6"/>
        <v>0</v>
      </c>
      <c r="E44" s="9">
        <f t="shared" si="6"/>
        <v>0</v>
      </c>
      <c r="F44" s="9">
        <f t="shared" si="6"/>
        <v>0</v>
      </c>
      <c r="G44" s="9">
        <f t="shared" si="6"/>
        <v>0</v>
      </c>
      <c r="H44" s="9">
        <f t="shared" si="6"/>
        <v>0</v>
      </c>
      <c r="I44" s="9">
        <f t="shared" si="6"/>
        <v>0</v>
      </c>
      <c r="J44" s="9">
        <f t="shared" si="6"/>
        <v>0</v>
      </c>
      <c r="K44" s="9">
        <f t="shared" si="6"/>
        <v>0</v>
      </c>
      <c r="L44" s="9">
        <f t="shared" si="6"/>
        <v>0</v>
      </c>
      <c r="M44" s="9">
        <f t="shared" si="6"/>
        <v>0</v>
      </c>
      <c r="N44" s="9">
        <f t="shared" si="6"/>
        <v>0</v>
      </c>
      <c r="O44" s="9">
        <f t="shared" si="6"/>
        <v>0</v>
      </c>
      <c r="P44" s="9">
        <f t="shared" si="6"/>
        <v>0</v>
      </c>
      <c r="Q44" s="9">
        <f t="shared" si="6"/>
        <v>0</v>
      </c>
      <c r="R44" s="9">
        <f t="shared" si="6"/>
        <v>0</v>
      </c>
      <c r="S44" s="9">
        <f t="shared" si="6"/>
        <v>0</v>
      </c>
      <c r="T44" s="9">
        <f t="shared" si="6"/>
        <v>0</v>
      </c>
      <c r="U44" s="9">
        <f t="shared" si="6"/>
        <v>0</v>
      </c>
      <c r="V44" s="9">
        <f t="shared" si="6"/>
        <v>0</v>
      </c>
      <c r="W44" s="9">
        <f t="shared" si="6"/>
        <v>0</v>
      </c>
      <c r="X44" s="9">
        <f t="shared" si="6"/>
        <v>0</v>
      </c>
      <c r="Y44" s="9">
        <f t="shared" si="6"/>
        <v>0</v>
      </c>
      <c r="Z44" s="9">
        <f t="shared" si="6"/>
        <v>0</v>
      </c>
      <c r="AA44" s="10">
        <f t="shared" si="6"/>
        <v>0</v>
      </c>
      <c r="AB44" s="10">
        <f t="shared" ref="AB44:AC44" si="7">AB39*5+AB40*4+AB41*3+AB42*2+AB43</f>
        <v>0</v>
      </c>
      <c r="AC44" s="10">
        <f t="shared" si="7"/>
        <v>0</v>
      </c>
      <c r="AD44" s="10">
        <f t="shared" ref="AD44:AE44" si="8">AD39*5+AD40*4+AD41*3+AD42*2+AD43</f>
        <v>0</v>
      </c>
      <c r="AE44" s="10">
        <f t="shared" si="8"/>
        <v>0</v>
      </c>
      <c r="AF44" s="10">
        <f t="shared" ref="AF44:AG44" si="9">AF39*5+AF40*4+AF41*3+AF42*2+AF43</f>
        <v>0</v>
      </c>
      <c r="AG44" s="10">
        <f t="shared" si="9"/>
        <v>0</v>
      </c>
    </row>
    <row r="45" spans="1:33">
      <c r="C45" t="s">
        <v>16</v>
      </c>
    </row>
    <row r="46" spans="1:33">
      <c r="C46" t="s">
        <v>17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B48" sqref="B48"/>
    </sheetView>
  </sheetViews>
  <sheetFormatPr defaultRowHeight="13.5"/>
  <cols>
    <col min="1" max="1" width="12.625" customWidth="1"/>
  </cols>
  <sheetData>
    <row r="1" spans="1:33">
      <c r="A1" s="2" t="s">
        <v>3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4">
        <v>26</v>
      </c>
      <c r="AB1" s="29">
        <v>27</v>
      </c>
      <c r="AC1">
        <v>28</v>
      </c>
      <c r="AD1">
        <v>29</v>
      </c>
      <c r="AE1">
        <v>30</v>
      </c>
      <c r="AF1">
        <v>31</v>
      </c>
      <c r="AG1">
        <v>32</v>
      </c>
    </row>
    <row r="2" spans="1:33">
      <c r="A2" s="5" t="s">
        <v>0</v>
      </c>
      <c r="B2" s="6">
        <f>COUNTIF(入力用シート!$C2:$QE2,B$1)</f>
        <v>0</v>
      </c>
      <c r="C2" s="6">
        <f>COUNTIF(入力用シート!$C2:$QE2,C$1)</f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33">
      <c r="A3" s="5" t="s">
        <v>4</v>
      </c>
      <c r="B3" s="6">
        <f>COUNTIF(入力用シート!$C3:$QE3,B$1)</f>
        <v>0</v>
      </c>
      <c r="C3" s="6">
        <f>COUNTIF(入力用シート!$C3:$QE3,C$1)</f>
        <v>0</v>
      </c>
      <c r="D3" s="6">
        <f>COUNTIF(入力用シート!$C3:$QE3,D$1)</f>
        <v>0</v>
      </c>
      <c r="E3" s="6">
        <f>COUNTIF(入力用シート!$C3:$QE3,E$1)</f>
        <v>0</v>
      </c>
      <c r="F3" s="6">
        <f>COUNTIF(入力用シート!$C3:$QE3,F$1)</f>
        <v>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</row>
    <row r="4" spans="1:33">
      <c r="A4" s="5" t="s">
        <v>5</v>
      </c>
      <c r="B4" s="6">
        <f>COUNTIF(入力用シート!$C4:$QE4,B$1)</f>
        <v>0</v>
      </c>
      <c r="C4" s="6">
        <f>COUNTIF(入力用シート!$C4:$QE4,C$1)</f>
        <v>0</v>
      </c>
      <c r="D4" s="6">
        <f>COUNTIF(入力用シート!$C4:$QE4,D$1)</f>
        <v>0</v>
      </c>
      <c r="E4" s="6">
        <f>COUNTIF(入力用シート!$C4:$QE4,E$1)</f>
        <v>0</v>
      </c>
      <c r="F4" s="6">
        <f>COUNTIF(入力用シート!$C4:$QE4,F$1)</f>
        <v>0</v>
      </c>
      <c r="G4" s="6">
        <f>COUNTIF(入力用シート!$C4:$QE4,G$1)</f>
        <v>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33">
      <c r="A5" s="5" t="s">
        <v>6</v>
      </c>
      <c r="B5" s="6">
        <f>COUNTIF(入力用シート!$C5:$QE5,B$1)</f>
        <v>0</v>
      </c>
      <c r="C5" s="6">
        <f>COUNTIF(入力用シート!$C5:$QE5,C$1)</f>
        <v>0</v>
      </c>
      <c r="D5" s="6">
        <f>COUNTIF(入力用シート!$C5:$QE5,D$1)</f>
        <v>0</v>
      </c>
      <c r="E5" s="6">
        <f>COUNTIF(入力用シート!$C5:$QE5,E$1)</f>
        <v>0</v>
      </c>
      <c r="F5" s="6">
        <f>COUNTIF(入力用シート!$C5:$QE5,F$1)</f>
        <v>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</row>
    <row r="6" spans="1:33">
      <c r="A6" s="5" t="s">
        <v>41</v>
      </c>
      <c r="B6" s="6">
        <f>COUNTIFS(入力用シート!$C$2:$QE$2,1,入力用シート!$C6:$QE6,B$1)</f>
        <v>0</v>
      </c>
      <c r="C6" s="6">
        <f>COUNTIFS(入力用シート!$C$2:$QE$2,1,入力用シート!$C6:$QE6,C$1)</f>
        <v>0</v>
      </c>
      <c r="D6" s="6">
        <f>COUNTIFS(入力用シート!$C$2:$QE$2,1,入力用シート!$C6:$QE6,D$1)</f>
        <v>0</v>
      </c>
      <c r="E6" s="6">
        <f>COUNTIFS(入力用シート!$C$2:$QE$2,1,入力用シート!$C6:$QE6,E$1)</f>
        <v>0</v>
      </c>
      <c r="F6" s="6">
        <f>COUNTIFS(入力用シート!$C$2:$QE$2,1,入力用シート!$C6:$QE6,F$1)</f>
        <v>0</v>
      </c>
      <c r="G6" s="6">
        <f>COUNTIFS(入力用シート!$C$2:$QE$2,1,入力用シート!$C6:$QE6,G$1)</f>
        <v>0</v>
      </c>
      <c r="H6" s="6">
        <f>COUNTIFS(入力用シート!$C$2:$QE$2,1,入力用シート!$C6:$QE6,H$1)</f>
        <v>0</v>
      </c>
      <c r="I6" s="6">
        <f>COUNTIFS(入力用シート!$C$2:$QE$2,1,入力用シート!$C6:$QE6,I$1)</f>
        <v>0</v>
      </c>
      <c r="J6" s="6">
        <f>COUNTIFS(入力用シート!$C$2:$QE$2,1,入力用シート!$C6:$QE6,J$1)</f>
        <v>0</v>
      </c>
      <c r="K6" s="6">
        <f>COUNTIFS(入力用シート!$C$2:$QE$2,1,入力用シート!$C6:$QE6,K$1)</f>
        <v>0</v>
      </c>
      <c r="L6" s="6">
        <f>COUNTIFS(入力用シート!$C$2:$QE$2,1,入力用シート!$C6:$QE6,L$1)</f>
        <v>0</v>
      </c>
      <c r="M6" s="6">
        <f>COUNTIFS(入力用シート!$C$2:$QE$2,1,入力用シート!$C6:$QE6,M$1)</f>
        <v>0</v>
      </c>
      <c r="N6" s="6">
        <f>COUNTIFS(入力用シート!$C$2:$QE$2,1,入力用シート!$C6:$QE6,N$1)</f>
        <v>0</v>
      </c>
      <c r="O6" s="6">
        <f>COUNTIFS(入力用シート!$C$2:$QE$2,1,入力用シート!$C6:$QE6,O$1)</f>
        <v>0</v>
      </c>
      <c r="P6" s="6">
        <f>COUNTIFS(入力用シート!$C3:$QE3,1,入力用シート!$C6:$QE6,P$1)</f>
        <v>0</v>
      </c>
      <c r="Q6" s="6">
        <f>COUNTIFS(入力用シート!$C3:$QE3,1,入力用シート!$C6:$QE6,Q$1)</f>
        <v>0</v>
      </c>
      <c r="R6" s="6">
        <f>COUNTIFS(入力用シート!$C3:$QE3,1,入力用シート!$C6:$QE6,R$1)</f>
        <v>0</v>
      </c>
      <c r="S6" s="6">
        <f>COUNTIFS(入力用シート!$C3:$QE3,1,入力用シート!$C6:$QE6,S$1)</f>
        <v>0</v>
      </c>
      <c r="T6" s="6">
        <f>COUNTIFS(入力用シート!$C3:$QE3,1,入力用シート!$C6:$QE6,T$1)</f>
        <v>0</v>
      </c>
      <c r="U6" s="6"/>
      <c r="V6" s="6"/>
      <c r="W6" s="6"/>
      <c r="X6" s="6"/>
      <c r="Y6" s="6"/>
      <c r="Z6" s="6"/>
      <c r="AA6" s="7"/>
    </row>
    <row r="7" spans="1:33">
      <c r="A7" s="5" t="s">
        <v>42</v>
      </c>
      <c r="B7" s="6">
        <f>COUNTIFS(入力用シート!$C$2:$QE$2,1,入力用シート!$C7:$QE7,B$1)</f>
        <v>0</v>
      </c>
      <c r="C7" s="6">
        <f>COUNTIFS(入力用シート!$C$2:$QE$2,1,入力用シート!$C7:$QE7,C$1)</f>
        <v>0</v>
      </c>
      <c r="D7" s="6">
        <f>COUNTIFS(入力用シート!$C$2:$QE$2,1,入力用シート!$C7:$QE7,D$1)</f>
        <v>0</v>
      </c>
      <c r="E7" s="6">
        <f>COUNTIFS(入力用シート!$C$2:$QE$2,1,入力用シート!$C7:$QE7,E$1)</f>
        <v>0</v>
      </c>
      <c r="F7" s="6">
        <f>COUNTIFS(入力用シート!$C$2:$QE$2,1,入力用シート!$C7:$QE7,F$1)</f>
        <v>0</v>
      </c>
      <c r="G7" s="6">
        <f>COUNTIFS(入力用シート!$C$2:$QE$2,1,入力用シート!$C7:$QE7,G$1)</f>
        <v>0</v>
      </c>
      <c r="H7" s="6">
        <f>COUNTIFS(入力用シート!$C$2:$QE$2,1,入力用シート!$C7:$QE7,H$1)</f>
        <v>0</v>
      </c>
      <c r="I7" s="6">
        <f>COUNTIFS(入力用シート!$C$2:$QE$2,1,入力用シート!$C7:$QE7,I$1)</f>
        <v>0</v>
      </c>
      <c r="J7" s="6">
        <f>COUNTIFS(入力用シート!$C$2:$QE$2,1,入力用シート!$C7:$QE7,J$1)</f>
        <v>0</v>
      </c>
      <c r="K7" s="6">
        <f>COUNTIFS(入力用シート!$C$2:$QE$2,1,入力用シート!$C7:$QE7,K$1)</f>
        <v>0</v>
      </c>
      <c r="L7" s="6">
        <f>COUNTIFS(入力用シート!$C$2:$QE$2,1,入力用シート!$C7:$QE7,L$1)</f>
        <v>0</v>
      </c>
      <c r="M7" s="6">
        <f>COUNTIFS(入力用シート!$C$2:$QE$2,1,入力用シート!$C7:$QE7,M$1)</f>
        <v>0</v>
      </c>
      <c r="N7" s="6">
        <f>COUNTIFS(入力用シート!$C$2:$QE$2,1,入力用シート!$C7:$QE7,N$1)</f>
        <v>0</v>
      </c>
      <c r="O7" s="6">
        <f>COUNTIFS(入力用シート!$C$2:$QE$2,1,入力用シート!$C7:$QE7,O$1)</f>
        <v>0</v>
      </c>
      <c r="P7" s="6">
        <f>COUNTIFS(入力用シート!$C4:$QE4,1,入力用シート!$C7:$QE7,P$1)</f>
        <v>0</v>
      </c>
      <c r="Q7" s="6">
        <f>COUNTIFS(入力用シート!$C4:$QE4,1,入力用シート!$C7:$QE7,Q$1)</f>
        <v>0</v>
      </c>
      <c r="R7" s="6">
        <f>COUNTIFS(入力用シート!$C4:$QE4,1,入力用シート!$C7:$QE7,R$1)</f>
        <v>0</v>
      </c>
      <c r="S7" s="6">
        <f>COUNTIFS(入力用シート!$C4:$QE4,1,入力用シート!$C7:$QE7,S$1)</f>
        <v>0</v>
      </c>
      <c r="T7" s="6">
        <f>COUNTIFS(入力用シート!$C4:$QE4,1,入力用シート!$C7:$QE7,T$1)</f>
        <v>0</v>
      </c>
      <c r="U7" s="6"/>
      <c r="V7" s="6"/>
      <c r="W7" s="6"/>
      <c r="X7" s="6"/>
      <c r="Y7" s="6"/>
      <c r="Z7" s="6"/>
      <c r="AA7" s="7"/>
    </row>
    <row r="8" spans="1:33">
      <c r="A8" s="5" t="s">
        <v>43</v>
      </c>
      <c r="B8" s="6">
        <f>COUNTIFS(入力用シート!$C$2:$QE$2,1,入力用シート!$C8:$QE8,B$1)</f>
        <v>0</v>
      </c>
      <c r="C8" s="6">
        <f>COUNTIFS(入力用シート!$C$2:$QE$2,1,入力用シート!$C8:$QE8,C$1)</f>
        <v>0</v>
      </c>
      <c r="D8" s="6">
        <f>COUNTIFS(入力用シート!$C$2:$QE$2,1,入力用シート!$C8:$QE8,D$1)</f>
        <v>0</v>
      </c>
      <c r="E8" s="6">
        <f>COUNTIFS(入力用シート!$C$2:$QE$2,1,入力用シート!$C8:$QE8,E$1)</f>
        <v>0</v>
      </c>
      <c r="F8" s="6">
        <f>COUNTIFS(入力用シート!$C$2:$QE$2,1,入力用シート!$C8:$QE8,F$1)</f>
        <v>0</v>
      </c>
      <c r="G8" s="6">
        <f>COUNTIFS(入力用シート!$C$2:$QE$2,1,入力用シート!$C8:$QE8,G$1)</f>
        <v>0</v>
      </c>
      <c r="H8" s="6">
        <f>COUNTIFS(入力用シート!$C$2:$QE$2,1,入力用シート!$C8:$QE8,H$1)</f>
        <v>0</v>
      </c>
      <c r="I8" s="6">
        <f>COUNTIFS(入力用シート!$C$2:$QE$2,1,入力用シート!$C8:$QE8,I$1)</f>
        <v>0</v>
      </c>
      <c r="J8" s="6">
        <f>COUNTIFS(入力用シート!$C$2:$QE$2,1,入力用シート!$C8:$QE8,J$1)</f>
        <v>0</v>
      </c>
      <c r="K8" s="6">
        <f>COUNTIFS(入力用シート!$C$2:$QE$2,1,入力用シート!$C8:$QE8,K$1)</f>
        <v>0</v>
      </c>
      <c r="L8" s="6">
        <f>COUNTIFS(入力用シート!$C$2:$QE$2,1,入力用シート!$C8:$QE8,L$1)</f>
        <v>0</v>
      </c>
      <c r="M8" s="6">
        <f>COUNTIFS(入力用シート!$C$2:$QE$2,1,入力用シート!$C8:$QE8,M$1)</f>
        <v>0</v>
      </c>
      <c r="N8" s="6">
        <f>COUNTIFS(入力用シート!$C$2:$QE$2,1,入力用シート!$C8:$QE8,N$1)</f>
        <v>0</v>
      </c>
      <c r="O8" s="6">
        <f>COUNTIFS(入力用シート!$C$2:$QE$2,1,入力用シート!$C8:$QE8,O$1)</f>
        <v>0</v>
      </c>
      <c r="P8" s="6">
        <f>COUNTIFS(入力用シート!$C5:$QE5,1,入力用シート!$C8:$QE8,P$1)</f>
        <v>0</v>
      </c>
      <c r="Q8" s="6">
        <f>COUNTIFS(入力用シート!$C5:$QE5,1,入力用シート!$C8:$QE8,Q$1)</f>
        <v>0</v>
      </c>
      <c r="R8" s="6">
        <f>COUNTIFS(入力用シート!$C5:$QE5,1,入力用シート!$C8:$QE8,R$1)</f>
        <v>0</v>
      </c>
      <c r="S8" s="6">
        <f>COUNTIFS(入力用シート!$C5:$QE5,1,入力用シート!$C8:$QE8,S$1)</f>
        <v>0</v>
      </c>
      <c r="T8" s="6">
        <f>COUNTIFS(入力用シート!$C5:$QE5,1,入力用シート!$C8:$QE8,T$1)</f>
        <v>0</v>
      </c>
      <c r="U8" s="6"/>
      <c r="V8" s="6"/>
      <c r="W8" s="6"/>
      <c r="X8" s="6"/>
      <c r="Y8" s="6"/>
      <c r="Z8" s="6"/>
      <c r="AA8" s="7"/>
    </row>
    <row r="9" spans="1:33">
      <c r="A9" s="5" t="s">
        <v>44</v>
      </c>
      <c r="B9" s="6">
        <f>B6*3+B7*2+B8</f>
        <v>0</v>
      </c>
      <c r="C9" s="6">
        <f t="shared" ref="C9:P9" si="0">C6*3+C7*2+C8</f>
        <v>0</v>
      </c>
      <c r="D9" s="6">
        <f t="shared" si="0"/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0</v>
      </c>
      <c r="O9" s="6">
        <f t="shared" si="0"/>
        <v>0</v>
      </c>
      <c r="P9" s="6">
        <f t="shared" si="0"/>
        <v>0</v>
      </c>
      <c r="Q9" s="6">
        <f t="shared" ref="Q9:T9" si="1">Q6*3+Q7*2+Q8</f>
        <v>0</v>
      </c>
      <c r="R9" s="6">
        <f t="shared" si="1"/>
        <v>0</v>
      </c>
      <c r="S9" s="6">
        <f t="shared" si="1"/>
        <v>0</v>
      </c>
      <c r="T9" s="6">
        <f t="shared" si="1"/>
        <v>0</v>
      </c>
      <c r="U9" s="6"/>
      <c r="V9" s="6"/>
      <c r="W9" s="6"/>
      <c r="X9" s="6"/>
      <c r="Y9" s="6"/>
      <c r="Z9" s="6"/>
      <c r="AA9" s="7"/>
    </row>
    <row r="10" spans="1:33">
      <c r="A10" s="5" t="s">
        <v>45</v>
      </c>
      <c r="B10" s="6">
        <f>COUNTIFS(入力用シート!$C$2:$QE$2,2,入力用シート!$C10:$QE10,B$1)</f>
        <v>0</v>
      </c>
      <c r="C10" s="6">
        <f>COUNTIFS(入力用シート!$C3:$QE3,2,入力用シート!$C10:$QE10,C$1)</f>
        <v>0</v>
      </c>
      <c r="D10" s="6">
        <f>COUNTIFS(入力用シート!$C3:$QE3,2,入力用シート!$C10:$QE10,D$1)</f>
        <v>0</v>
      </c>
      <c r="E10" s="6">
        <f>COUNTIFS(入力用シート!$C3:$QE3,2,入力用シート!$C10:$QE10,E$1)</f>
        <v>0</v>
      </c>
      <c r="F10" s="6">
        <f>COUNTIFS(入力用シート!$C3:$QE3,2,入力用シート!$C10:$QE10,F$1)</f>
        <v>0</v>
      </c>
      <c r="G10" s="6">
        <f>COUNTIFS(入力用シート!$C3:$QE3,2,入力用シート!$C10:$QE10,G$1)</f>
        <v>0</v>
      </c>
      <c r="H10" s="6">
        <f>COUNTIFS(入力用シート!$C3:$QE3,2,入力用シート!$C10:$QE10,H$1)</f>
        <v>0</v>
      </c>
      <c r="I10" s="6">
        <f>COUNTIFS(入力用シート!$C3:$QE3,2,入力用シート!$C10:$QE10,I$1)</f>
        <v>0</v>
      </c>
      <c r="J10" s="6">
        <f>COUNTIFS(入力用シート!$C3:$QE3,2,入力用シート!$C10:$QE10,J$1)</f>
        <v>0</v>
      </c>
      <c r="K10" s="6">
        <f>COUNTIFS(入力用シート!$C3:$QE3,2,入力用シート!$C10:$QE10,K$1)</f>
        <v>0</v>
      </c>
      <c r="L10" s="6">
        <f>COUNTIFS(入力用シート!$C3:$QE3,2,入力用シート!$C10:$QE10,L$1)</f>
        <v>0</v>
      </c>
      <c r="M10" s="6">
        <f>COUNTIFS(入力用シート!$C3:$QE3,2,入力用シート!$C10:$QE10,M$1)</f>
        <v>0</v>
      </c>
      <c r="N10" s="6">
        <f>COUNTIFS(入力用シート!$C3:$QE3,2,入力用シート!$C10:$QE10,N$1)</f>
        <v>0</v>
      </c>
      <c r="O10" s="6">
        <f>COUNTIFS(入力用シート!$C3:$QE3,2,入力用シート!$C10:$QE10,O$1)</f>
        <v>0</v>
      </c>
      <c r="P10" s="6">
        <f>COUNTIFS(入力用シート!$C3:$QE3,2,入力用シート!$C10:$QE10,P$1)</f>
        <v>0</v>
      </c>
      <c r="Q10" s="6">
        <f>COUNTIFS(入力用シート!$C3:$QE3,2,入力用シート!$C10:$QE10,Q$1)</f>
        <v>0</v>
      </c>
      <c r="R10" s="6">
        <f>COUNTIFS(入力用シート!$C3:$QE3,2,入力用シート!$C10:$QE10,R$1)</f>
        <v>0</v>
      </c>
      <c r="S10" s="6">
        <f>COUNTIFS(入力用シート!$C3:$QE3,2,入力用シート!$C10:$QE10,S$1)</f>
        <v>0</v>
      </c>
      <c r="T10" s="6">
        <f>COUNTIFS(入力用シート!$C3:$QE3,2,入力用シート!$C10:$QE10,T$1)</f>
        <v>0</v>
      </c>
      <c r="U10" s="6"/>
      <c r="V10" s="6"/>
      <c r="W10" s="6"/>
      <c r="X10" s="6"/>
      <c r="Y10" s="6"/>
      <c r="Z10" s="6"/>
      <c r="AA10" s="7"/>
    </row>
    <row r="11" spans="1:33">
      <c r="A11" s="5" t="s">
        <v>46</v>
      </c>
      <c r="B11" s="6">
        <f>COUNTIFS(入力用シート!$C4:$QE4,2,入力用シート!$C11:$QE11,B$1)</f>
        <v>0</v>
      </c>
      <c r="C11" s="6">
        <f>COUNTIFS(入力用シート!$C4:$QE4,2,入力用シート!$C11:$QE11,C$1)</f>
        <v>0</v>
      </c>
      <c r="D11" s="6">
        <f>COUNTIFS(入力用シート!$C4:$QE4,2,入力用シート!$C11:$QE11,D$1)</f>
        <v>0</v>
      </c>
      <c r="E11" s="6">
        <f>COUNTIFS(入力用シート!$C4:$QE4,2,入力用シート!$C11:$QE11,E$1)</f>
        <v>0</v>
      </c>
      <c r="F11" s="6">
        <f>COUNTIFS(入力用シート!$C4:$QE4,2,入力用シート!$C11:$QE11,F$1)</f>
        <v>0</v>
      </c>
      <c r="G11" s="6">
        <f>COUNTIFS(入力用シート!$C4:$QE4,2,入力用シート!$C11:$QE11,G$1)</f>
        <v>0</v>
      </c>
      <c r="H11" s="6">
        <f>COUNTIFS(入力用シート!$C4:$QE4,2,入力用シート!$C11:$QE11,H$1)</f>
        <v>0</v>
      </c>
      <c r="I11" s="6">
        <f>COUNTIFS(入力用シート!$C4:$QE4,2,入力用シート!$C11:$QE11,I$1)</f>
        <v>0</v>
      </c>
      <c r="J11" s="6">
        <f>COUNTIFS(入力用シート!$C4:$QE4,2,入力用シート!$C11:$QE11,J$1)</f>
        <v>0</v>
      </c>
      <c r="K11" s="6">
        <f>COUNTIFS(入力用シート!$C4:$QE4,2,入力用シート!$C11:$QE11,K$1)</f>
        <v>0</v>
      </c>
      <c r="L11" s="6">
        <f>COUNTIFS(入力用シート!$C4:$QE4,2,入力用シート!$C11:$QE11,L$1)</f>
        <v>0</v>
      </c>
      <c r="M11" s="6">
        <f>COUNTIFS(入力用シート!$C4:$QE4,2,入力用シート!$C11:$QE11,M$1)</f>
        <v>0</v>
      </c>
      <c r="N11" s="6">
        <f>COUNTIFS(入力用シート!$C4:$QE4,2,入力用シート!$C11:$QE11,N$1)</f>
        <v>0</v>
      </c>
      <c r="O11" s="6">
        <f>COUNTIFS(入力用シート!$C4:$QE4,2,入力用シート!$C11:$QE11,O$1)</f>
        <v>0</v>
      </c>
      <c r="P11" s="6">
        <f>COUNTIFS(入力用シート!$C4:$QE4,2,入力用シート!$C11:$QE11,P$1)</f>
        <v>0</v>
      </c>
      <c r="Q11" s="6">
        <f>COUNTIFS(入力用シート!$C4:$QE4,2,入力用シート!$C11:$QE11,Q$1)</f>
        <v>0</v>
      </c>
      <c r="R11" s="6">
        <f>COUNTIFS(入力用シート!$C4:$QE4,2,入力用シート!$C11:$QE11,R$1)</f>
        <v>0</v>
      </c>
      <c r="S11" s="6">
        <f>COUNTIFS(入力用シート!$C4:$QE4,2,入力用シート!$C11:$QE11,S$1)</f>
        <v>0</v>
      </c>
      <c r="T11" s="6">
        <f>COUNTIFS(入力用シート!$C4:$QE4,2,入力用シート!$C11:$QE11,T$1)</f>
        <v>0</v>
      </c>
      <c r="U11" s="6"/>
      <c r="V11" s="6"/>
      <c r="W11" s="6"/>
      <c r="X11" s="6"/>
      <c r="Y11" s="6"/>
      <c r="Z11" s="6"/>
      <c r="AA11" s="7"/>
    </row>
    <row r="12" spans="1:33">
      <c r="A12" s="5" t="s">
        <v>47</v>
      </c>
      <c r="B12" s="6">
        <f>COUNTIFS(入力用シート!$C5:$QE5,2,入力用シート!$C12:$QE12,B$1)</f>
        <v>0</v>
      </c>
      <c r="C12" s="6">
        <f>COUNTIFS(入力用シート!$C5:$QE5,2,入力用シート!$C12:$QE12,C$1)</f>
        <v>0</v>
      </c>
      <c r="D12" s="6">
        <f>COUNTIFS(入力用シート!$C5:$QE5,2,入力用シート!$C12:$QE12,D$1)</f>
        <v>0</v>
      </c>
      <c r="E12" s="6">
        <f>COUNTIFS(入力用シート!$C5:$QE5,2,入力用シート!$C12:$QE12,E$1)</f>
        <v>0</v>
      </c>
      <c r="F12" s="6">
        <f>COUNTIFS(入力用シート!$C5:$QE5,2,入力用シート!$C12:$QE12,F$1)</f>
        <v>0</v>
      </c>
      <c r="G12" s="6">
        <f>COUNTIFS(入力用シート!$C5:$QE5,2,入力用シート!$C12:$QE12,G$1)</f>
        <v>0</v>
      </c>
      <c r="H12" s="6">
        <f>COUNTIFS(入力用シート!$C5:$QE5,2,入力用シート!$C12:$QE12,H$1)</f>
        <v>0</v>
      </c>
      <c r="I12" s="6">
        <f>COUNTIFS(入力用シート!$C5:$QE5,2,入力用シート!$C12:$QE12,I$1)</f>
        <v>0</v>
      </c>
      <c r="J12" s="6">
        <f>COUNTIFS(入力用シート!$C5:$QE5,2,入力用シート!$C12:$QE12,J$1)</f>
        <v>0</v>
      </c>
      <c r="K12" s="6">
        <f>COUNTIFS(入力用シート!$C5:$QE5,2,入力用シート!$C12:$QE12,K$1)</f>
        <v>0</v>
      </c>
      <c r="L12" s="6">
        <f>COUNTIFS(入力用シート!$C5:$QE5,2,入力用シート!$C12:$QE12,L$1)</f>
        <v>0</v>
      </c>
      <c r="M12" s="6">
        <f>COUNTIFS(入力用シート!$C5:$QE5,2,入力用シート!$C12:$QE12,M$1)</f>
        <v>0</v>
      </c>
      <c r="N12" s="6">
        <f>COUNTIFS(入力用シート!$C5:$QE5,2,入力用シート!$C12:$QE12,N$1)</f>
        <v>0</v>
      </c>
      <c r="O12" s="6">
        <f>COUNTIFS(入力用シート!$C5:$QE5,2,入力用シート!$C12:$QE12,O$1)</f>
        <v>0</v>
      </c>
      <c r="P12" s="6">
        <f>COUNTIFS(入力用シート!$C5:$QE5,2,入力用シート!$C12:$QE12,P$1)</f>
        <v>0</v>
      </c>
      <c r="Q12" s="6">
        <f>COUNTIFS(入力用シート!$C5:$QE5,2,入力用シート!$C12:$QE12,Q$1)</f>
        <v>0</v>
      </c>
      <c r="R12" s="6">
        <f>COUNTIFS(入力用シート!$C5:$QE5,2,入力用シート!$C12:$QE12,R$1)</f>
        <v>0</v>
      </c>
      <c r="S12" s="6">
        <f>COUNTIFS(入力用シート!$C5:$QE5,2,入力用シート!$C12:$QE12,S$1)</f>
        <v>0</v>
      </c>
      <c r="T12" s="6">
        <f>COUNTIFS(入力用シート!$C5:$QE5,2,入力用シート!$C12:$QE12,T$1)</f>
        <v>0</v>
      </c>
      <c r="U12" s="6"/>
      <c r="V12" s="6"/>
      <c r="W12" s="6"/>
      <c r="X12" s="6"/>
      <c r="Y12" s="6"/>
      <c r="Z12" s="6"/>
      <c r="AA12" s="7"/>
    </row>
    <row r="13" spans="1:33">
      <c r="A13" s="5" t="s">
        <v>48</v>
      </c>
      <c r="B13" s="6">
        <f>B10*3+B11*2+B12</f>
        <v>0</v>
      </c>
      <c r="C13" s="6">
        <f t="shared" ref="C13:P13" si="2">C10*3+C11*2+C12</f>
        <v>0</v>
      </c>
      <c r="D13" s="6">
        <f t="shared" si="2"/>
        <v>0</v>
      </c>
      <c r="E13" s="6">
        <f t="shared" si="2"/>
        <v>0</v>
      </c>
      <c r="F13" s="6">
        <f t="shared" si="2"/>
        <v>0</v>
      </c>
      <c r="G13" s="6">
        <f t="shared" si="2"/>
        <v>0</v>
      </c>
      <c r="H13" s="6">
        <f t="shared" si="2"/>
        <v>0</v>
      </c>
      <c r="I13" s="6">
        <f t="shared" si="2"/>
        <v>0</v>
      </c>
      <c r="J13" s="6">
        <f t="shared" si="2"/>
        <v>0</v>
      </c>
      <c r="K13" s="6">
        <f t="shared" si="2"/>
        <v>0</v>
      </c>
      <c r="L13" s="6">
        <f t="shared" si="2"/>
        <v>0</v>
      </c>
      <c r="M13" s="6">
        <f t="shared" si="2"/>
        <v>0</v>
      </c>
      <c r="N13" s="6">
        <f t="shared" si="2"/>
        <v>0</v>
      </c>
      <c r="O13" s="6">
        <f t="shared" si="2"/>
        <v>0</v>
      </c>
      <c r="P13" s="6">
        <f t="shared" si="2"/>
        <v>0</v>
      </c>
      <c r="Q13" s="6">
        <f t="shared" ref="Q13:T13" si="3">Q10*3+Q11*2+Q12</f>
        <v>0</v>
      </c>
      <c r="R13" s="6">
        <f t="shared" si="3"/>
        <v>0</v>
      </c>
      <c r="S13" s="6">
        <f t="shared" si="3"/>
        <v>0</v>
      </c>
      <c r="T13" s="6">
        <f t="shared" si="3"/>
        <v>0</v>
      </c>
      <c r="U13" s="6"/>
      <c r="V13" s="6"/>
      <c r="W13" s="6"/>
      <c r="X13" s="6"/>
      <c r="Y13" s="6"/>
      <c r="Z13" s="6"/>
      <c r="AA13" s="7"/>
    </row>
    <row r="14" spans="1:33">
      <c r="A14" s="5" t="s">
        <v>49</v>
      </c>
      <c r="B14" s="6">
        <f>COUNTIFS(入力用シート!$C2:$QE2,1,入力用シート!$C9:$QE9,B$1)</f>
        <v>0</v>
      </c>
      <c r="C14" s="6">
        <f>COUNTIFS(入力用シート!$C2:$QE2,1,入力用シート!$C9:$QE9,C$1)</f>
        <v>0</v>
      </c>
      <c r="D14" s="6">
        <f>COUNTIFS(入力用シート!$C2:$QE2,1,入力用シート!$C9:$QE9,D$1)</f>
        <v>0</v>
      </c>
      <c r="E14" s="6">
        <f>COUNTIFS(入力用シート!$C2:$QE2,1,入力用シート!$C9:$QE9,E$1)</f>
        <v>0</v>
      </c>
      <c r="F14" s="6">
        <f>COUNTIFS(入力用シート!$C2:$QE2,1,入力用シート!$C9:$QE9,F$1)</f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33">
      <c r="A15" s="5" t="s">
        <v>50</v>
      </c>
      <c r="B15" s="6">
        <f>COUNTIFS(入力用シート!$C2:$QE2,2,入力用シート!$C9:$QE9,B$1)</f>
        <v>0</v>
      </c>
      <c r="C15" s="6">
        <f>COUNTIFS(入力用シート!$C2:$QE2,2,入力用シート!$C9:$QE9,C$1)</f>
        <v>0</v>
      </c>
      <c r="D15" s="6">
        <f>COUNTIFS(入力用シート!$C2:$QE2,2,入力用シート!$C9:$QE9,D$1)</f>
        <v>0</v>
      </c>
      <c r="E15" s="6">
        <f>COUNTIFS(入力用シート!$C2:$QE2,2,入力用シート!$C9:$QE9,E$1)</f>
        <v>0</v>
      </c>
      <c r="F15" s="6">
        <f>COUNTIFS(入力用シート!$C2:$QE2,2,入力用シート!$C9:$QE9,F$1)</f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7"/>
    </row>
    <row r="16" spans="1:33">
      <c r="A16" s="5" t="s">
        <v>51</v>
      </c>
      <c r="B16" s="6">
        <f>COUNTIFS(入力用シート!$C$2:$QE$2,1,入力用シート!$C10:$QE10,B$1)</f>
        <v>0</v>
      </c>
      <c r="C16" s="6">
        <f>COUNTIFS(入力用シート!$C$2:$QE$2,1,入力用シート!$C10:$QE10,C$1)</f>
        <v>0</v>
      </c>
      <c r="D16" s="6">
        <f>COUNTIFS(入力用シート!$C$2:$QE$2,1,入力用シート!$C10:$QE10,D$1)</f>
        <v>0</v>
      </c>
      <c r="E16" s="6">
        <f>COUNTIFS(入力用シート!$C$2:$QE$2,1,入力用シート!$C10:$QE10,E$1)</f>
        <v>0</v>
      </c>
      <c r="F16" s="6">
        <f>COUNTIFS(入力用シート!$C$2:$QE$2,1,入力用シート!$C10:$QE10,F$1)</f>
        <v>0</v>
      </c>
      <c r="G16" s="6">
        <f>COUNTIFS(入力用シート!$C$2:$QE$2,1,入力用シート!$C10:$QE10,G$1)</f>
        <v>0</v>
      </c>
      <c r="H16" s="6">
        <f>COUNTIFS(入力用シート!$C$2:$QE$2,1,入力用シート!$C10:$QE10,H$1)</f>
        <v>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7"/>
    </row>
    <row r="17" spans="1:27">
      <c r="A17" s="5" t="s">
        <v>52</v>
      </c>
      <c r="B17" s="6">
        <f>COUNTIFS(入力用シート!$C$2:$QE$2,2,入力用シート!$C10:$QE10,B$1)</f>
        <v>0</v>
      </c>
      <c r="C17" s="6">
        <f>COUNTIFS(入力用シート!$C$2:$QE$2,2,入力用シート!$C10:$QE10,C$1)</f>
        <v>0</v>
      </c>
      <c r="D17" s="6">
        <f>COUNTIFS(入力用シート!$C$2:$QE$2,2,入力用シート!$C10:$QE10,D$1)</f>
        <v>0</v>
      </c>
      <c r="E17" s="6">
        <f>COUNTIFS(入力用シート!$C$2:$QE$2,2,入力用シート!$C10:$QE10,E$1)</f>
        <v>0</v>
      </c>
      <c r="F17" s="6">
        <f>COUNTIFS(入力用シート!$C$2:$QE$2,2,入力用シート!$C10:$QE10,F$1)</f>
        <v>0</v>
      </c>
      <c r="G17" s="6">
        <f>COUNTIFS(入力用シート!$C$2:$QE$2,2,入力用シート!$C10:$QE10,G$1)</f>
        <v>0</v>
      </c>
      <c r="H17" s="6">
        <f>COUNTIFS(入力用シート!$C$2:$QE$2,2,入力用シート!$C10:$QE10,H$1)</f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7"/>
    </row>
    <row r="18" spans="1:27">
      <c r="A18" s="5" t="s">
        <v>120</v>
      </c>
      <c r="B18" s="6">
        <f>COUNTIFS(入力用シート!$C$2:$QE$2,1,入力用シート!$C11:$QE11,B$1)</f>
        <v>0</v>
      </c>
      <c r="C18" s="6">
        <f>COUNTIFS(入力用シート!$C$2:$QE$2,1,入力用シート!$C11:$QE11,C$1)</f>
        <v>0</v>
      </c>
      <c r="D18" s="6">
        <f>COUNTIFS(入力用シート!$C$2:$QE$2,1,入力用シート!$C11:$QE11,D$1)</f>
        <v>0</v>
      </c>
      <c r="E18" s="6">
        <f>COUNTIFS(入力用シート!$C$2:$QE$2,1,入力用シート!$C11:$QE11,E$1)</f>
        <v>0</v>
      </c>
      <c r="F18" s="6">
        <f>COUNTIFS(入力用シート!$C$2:$QE$2,1,入力用シート!$C11:$QE11,F$1)</f>
        <v>0</v>
      </c>
      <c r="G18" s="6">
        <f>COUNTIFS(入力用シート!$C$2:$QE$2,1,入力用シート!$C11:$QE11,G$1)</f>
        <v>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>
      <c r="A19" s="5" t="s">
        <v>121</v>
      </c>
      <c r="B19" s="6">
        <f>COUNTIFS(入力用シート!$C$2:$QE$2,2,入力用シート!$C11:$QE11,B$1)</f>
        <v>0</v>
      </c>
      <c r="C19" s="6">
        <f>COUNTIFS(入力用シート!$C$2:$QE$2,2,入力用シート!$C11:$QE11,C$1)</f>
        <v>0</v>
      </c>
      <c r="D19" s="6">
        <f>COUNTIFS(入力用シート!$C$2:$QE$2,2,入力用シート!$C11:$QE11,D$1)</f>
        <v>0</v>
      </c>
      <c r="E19" s="6">
        <f>COUNTIFS(入力用シート!$C$2:$QE$2,2,入力用シート!$C11:$QE11,E$1)</f>
        <v>0</v>
      </c>
      <c r="F19" s="6">
        <f>COUNTIFS(入力用シート!$C$2:$QE$2,2,入力用シート!$C11:$QE11,F$1)</f>
        <v>0</v>
      </c>
      <c r="G19" s="6">
        <f>COUNTIFS(入力用シート!$C$2:$QE$2,2,入力用シート!$C11:$QE11,G$1)</f>
        <v>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7"/>
    </row>
    <row r="20" spans="1:27">
      <c r="A20" s="5" t="s">
        <v>122</v>
      </c>
      <c r="B20" s="6">
        <f>COUNTIFS(入力用シート!$C$2:$QE$2,1,入力用シート!$C12:$QE12,B$1)</f>
        <v>0</v>
      </c>
      <c r="C20" s="6">
        <f>COUNTIFS(入力用シート!$C$2:$QE$2,1,入力用シート!$C12:$QE12,C$1)</f>
        <v>0</v>
      </c>
      <c r="D20" s="6">
        <f>COUNTIFS(入力用シート!$C$2:$QE$2,1,入力用シート!$C12:$QE12,D$1)</f>
        <v>0</v>
      </c>
      <c r="E20" s="6">
        <f>COUNTIFS(入力用シート!$C$2:$QE$2,1,入力用シート!$C12:$QE12,E$1)</f>
        <v>0</v>
      </c>
      <c r="F20" s="6">
        <f>COUNTIFS(入力用シート!$C$2:$QE$2,1,入力用シート!$C12:$QE12,F$1)</f>
        <v>0</v>
      </c>
      <c r="G20" s="6">
        <f>COUNTIFS(入力用シート!$C$2:$QE$2,1,入力用シート!$C12:$QE12,G$1)</f>
        <v>0</v>
      </c>
      <c r="H20" s="6"/>
      <c r="I20" s="6" t="s">
        <v>18</v>
      </c>
      <c r="J20" s="6"/>
      <c r="K20" s="6" t="e">
        <f>(B20+C20*2+D20*3+E20*4+F20*5)*10000/SUM(B20:G20)</f>
        <v>#DIV/0!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7"/>
    </row>
    <row r="21" spans="1:27">
      <c r="A21" s="5" t="s">
        <v>123</v>
      </c>
      <c r="B21" s="6">
        <f>COUNTIFS(入力用シート!$C$2:$QE$2,2,入力用シート!$C12:$QE12,B$1)</f>
        <v>0</v>
      </c>
      <c r="C21" s="6">
        <f>COUNTIFS(入力用シート!$C$2:$QE$2,2,入力用シート!$C12:$QE12,C$1)</f>
        <v>0</v>
      </c>
      <c r="D21" s="6">
        <f>COUNTIFS(入力用シート!$C$2:$QE$2,2,入力用シート!$C12:$QE12,D$1)</f>
        <v>0</v>
      </c>
      <c r="E21" s="6">
        <f>COUNTIFS(入力用シート!$C$2:$QE$2,2,入力用シート!$C12:$QE12,E$1)</f>
        <v>0</v>
      </c>
      <c r="F21" s="6">
        <f>COUNTIFS(入力用シート!$C$2:$QE$2,2,入力用シート!$C12:$QE12,F$1)</f>
        <v>0</v>
      </c>
      <c r="G21" s="6">
        <f>COUNTIFS(入力用シート!$C$2:$QE$2,2,入力用シート!$C12:$QE12,G$1)</f>
        <v>0</v>
      </c>
      <c r="H21" s="6"/>
      <c r="I21" s="6" t="s">
        <v>18</v>
      </c>
      <c r="J21" s="6"/>
      <c r="K21" s="6" t="e">
        <f>(B21+C21*2+D21*3+E21*4+F21*5)*10000/SUM(B21:G21)</f>
        <v>#DIV/0!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7"/>
    </row>
    <row r="22" spans="1:27">
      <c r="A22" s="5" t="s">
        <v>124</v>
      </c>
      <c r="B22" s="6">
        <f>COUNTIFS(入力用シート!$C$2:$QE$2,1,入力用シート!$C13:$QE13,B$1)</f>
        <v>0</v>
      </c>
      <c r="C22" s="6">
        <f>COUNTIFS(入力用シート!$C$2:$QE$2,1,入力用シート!$C13:$QE13,C$1)</f>
        <v>0</v>
      </c>
      <c r="D22" s="6">
        <f>COUNTIFS(入力用シート!$C$2:$QE$2,1,入力用シート!$C13:$QE13,D$1)</f>
        <v>0</v>
      </c>
      <c r="E22" s="6">
        <f>COUNTIFS(入力用シート!$C$2:$QE$2,1,入力用シート!$C13:$QE13,E$1)</f>
        <v>0</v>
      </c>
      <c r="F22" s="6">
        <f>COUNTIFS(入力用シート!$C$2:$QE$2,1,入力用シート!$C13:$QE13,F$1)</f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>
      <c r="A23" s="5" t="s">
        <v>125</v>
      </c>
      <c r="B23" s="6">
        <f>COUNTIFS(入力用シート!$C$2:$QE$2,2,入力用シート!$C13:$QE13,B$1)</f>
        <v>0</v>
      </c>
      <c r="C23" s="6">
        <f>COUNTIFS(入力用シート!$C$2:$QE$2,2,入力用シート!$C13:$QE13,C$1)</f>
        <v>0</v>
      </c>
      <c r="D23" s="6">
        <f>COUNTIFS(入力用シート!$C$2:$QE$2,2,入力用シート!$C13:$QE13,D$1)</f>
        <v>0</v>
      </c>
      <c r="E23" s="6">
        <f>COUNTIFS(入力用シート!$C$2:$QE$2,2,入力用シート!$C13:$QE13,E$1)</f>
        <v>0</v>
      </c>
      <c r="F23" s="6">
        <f>COUNTIFS(入力用シート!$C$2:$QE$2,2,入力用シート!$C13:$QE13,F$1)</f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7"/>
    </row>
    <row r="24" spans="1:27">
      <c r="A24" s="5" t="s">
        <v>126</v>
      </c>
      <c r="B24" s="6">
        <f>COUNTIFS(入力用シート!$C$2:$QE$2,1,入力用シート!$C14:$QE14,B$1)</f>
        <v>0</v>
      </c>
      <c r="C24" s="6">
        <f>COUNTIF(入力用シート!$C14:$QE14,C$1)</f>
        <v>0</v>
      </c>
      <c r="D24" s="6">
        <f>COUNTIF(入力用シート!$C14:$QE14,D$1)</f>
        <v>0</v>
      </c>
      <c r="E24" s="6">
        <f>COUNTIF(入力用シート!$C14:$QE14,E$1)</f>
        <v>0</v>
      </c>
      <c r="F24" s="6">
        <f>COUNTIF(入力用シート!$C14:$QE14,F$1)</f>
        <v>0</v>
      </c>
      <c r="G24" s="6">
        <f>COUNTIF(入力用シート!$C14:$QE14,G$1)</f>
        <v>0</v>
      </c>
      <c r="H24" s="6">
        <f>COUNTIF(入力用シート!$C14:$QE14,H$1)</f>
        <v>0</v>
      </c>
      <c r="I24" s="6">
        <f>COUNTIF(入力用シート!$C14:$QE14,I$1)</f>
        <v>0</v>
      </c>
      <c r="J24" s="6">
        <f>COUNTIF(入力用シート!$C14:$QE14,J$1)</f>
        <v>0</v>
      </c>
      <c r="K24" s="6">
        <f>COUNTIF(入力用シート!$C14:$QE14,K$1)</f>
        <v>0</v>
      </c>
      <c r="L24" s="6">
        <f>COUNTIF(入力用シート!$C14:$QE14,L$1)</f>
        <v>0</v>
      </c>
      <c r="M24" s="6">
        <f>COUNTIF(入力用シート!$C14:$QE14,M$1)</f>
        <v>0</v>
      </c>
      <c r="N24" s="6">
        <f>COUNTIF(入力用シート!$C14:$QE14,N$1)</f>
        <v>0</v>
      </c>
      <c r="O24" s="6">
        <f>COUNTIF(入力用シート!$C14:$QE14,O$1)</f>
        <v>0</v>
      </c>
      <c r="P24" s="6">
        <f>COUNTIF(入力用シート!$C14:$QE14,P$1)</f>
        <v>0</v>
      </c>
      <c r="Q24" s="6">
        <f>COUNTIF(入力用シート!$C14:$QE14,Q$1)</f>
        <v>0</v>
      </c>
      <c r="R24" s="6">
        <f>COUNTIF(入力用シート!$C14:$QE14,R$1)</f>
        <v>0</v>
      </c>
      <c r="S24" s="6"/>
      <c r="T24" s="6"/>
      <c r="U24" s="6"/>
      <c r="V24" s="6"/>
      <c r="W24" s="6"/>
      <c r="X24" s="6"/>
      <c r="Y24" s="6"/>
      <c r="Z24" s="6"/>
      <c r="AA24" s="7"/>
    </row>
    <row r="25" spans="1:27">
      <c r="A25" s="5" t="s">
        <v>127</v>
      </c>
      <c r="B25" s="6">
        <f>COUNTIFS(入力用シート!$C$2:$QE$2,1,入力用シート!$C15:$QE15,B$1)</f>
        <v>0</v>
      </c>
      <c r="C25" s="6">
        <f>COUNTIFS(入力用シート!$C$2:$QE$2,1,入力用シート!$C15:$QE15,C$1)</f>
        <v>0</v>
      </c>
      <c r="D25" s="6">
        <f>COUNTIFS(入力用シート!$C$2:$QE$2,1,入力用シート!$C15:$QE15,D$1)</f>
        <v>0</v>
      </c>
      <c r="E25" s="6">
        <f>COUNTIFS(入力用シート!$C$2:$QE$2,1,入力用シート!$C15:$QE15,E$1)</f>
        <v>0</v>
      </c>
      <c r="F25" s="6">
        <f>COUNTIFS(入力用シート!$C$2:$QE$2,1,入力用シート!$C15:$QE15,F$1)</f>
        <v>0</v>
      </c>
      <c r="G25" s="6">
        <f>COUNTIFS(入力用シート!$C$2:$QE$2,1,入力用シート!$C15:$QE15,G$1)</f>
        <v>0</v>
      </c>
      <c r="H25" s="6">
        <f>COUNTIFS(入力用シート!$C$2:$QE$2,1,入力用シート!$C15:$QE15,H$1)</f>
        <v>0</v>
      </c>
      <c r="I25" s="6">
        <f>COUNTIFS(入力用シート!$C$2:$QE$2,1,入力用シート!$C15:$QE15,I$1)</f>
        <v>0</v>
      </c>
      <c r="J25" s="6">
        <f>COUNTIFS(入力用シート!$C$2:$QE$2,1,入力用シート!$C15:$QE15,J$1)</f>
        <v>0</v>
      </c>
      <c r="K25" s="6">
        <f>COUNTIFS(入力用シート!$C$2:$QE$2,1,入力用シート!$C15:$QE15,K$1)</f>
        <v>0</v>
      </c>
      <c r="L25" s="6">
        <f>COUNTIFS(入力用シート!$C$2:$QE$2,1,入力用シート!$C15:$QE15,L$1)</f>
        <v>0</v>
      </c>
      <c r="M25" s="6">
        <f>COUNTIFS(入力用シート!$C$2:$QE$2,1,入力用シート!$C15:$QE15,M$1)</f>
        <v>0</v>
      </c>
      <c r="N25" s="6">
        <f>COUNTIFS(入力用シート!$C$2:$QE$2,1,入力用シート!$C15:$QE15,N$1)</f>
        <v>0</v>
      </c>
      <c r="O25" s="6">
        <f>COUNTIFS(入力用シート!$C$2:$QE$2,1,入力用シート!$C15:$QE15,O$1)</f>
        <v>0</v>
      </c>
      <c r="P25" s="6">
        <f>COUNTIF(入力用シート!$C15:$QE15,P$1)</f>
        <v>0</v>
      </c>
      <c r="Q25" s="6">
        <f>COUNTIF(入力用シート!$C15:$QE15,Q$1)</f>
        <v>0</v>
      </c>
      <c r="R25" s="6">
        <f>COUNTIF(入力用シート!$C15:$QE15,R$1)</f>
        <v>0</v>
      </c>
      <c r="S25" s="6"/>
      <c r="T25" s="6"/>
      <c r="U25" s="6"/>
      <c r="V25" s="6"/>
      <c r="W25" s="6"/>
      <c r="X25" s="6"/>
      <c r="Y25" s="6"/>
      <c r="Z25" s="6"/>
      <c r="AA25" s="7"/>
    </row>
    <row r="26" spans="1:27">
      <c r="A26" s="5" t="s">
        <v>128</v>
      </c>
      <c r="B26" s="6">
        <f>COUNTIFS(入力用シート!$C$2:$QE$2,1,入力用シート!$C16:$QE16,B$1)</f>
        <v>0</v>
      </c>
      <c r="C26" s="6">
        <f>COUNTIFS(入力用シート!$C$2:$QE$2,1,入力用シート!$C16:$QE16,C$1)</f>
        <v>0</v>
      </c>
      <c r="D26" s="6">
        <f>COUNTIFS(入力用シート!$C$2:$QE$2,1,入力用シート!$C16:$QE16,D$1)</f>
        <v>0</v>
      </c>
      <c r="E26" s="6">
        <f>COUNTIFS(入力用シート!$C$2:$QE$2,1,入力用シート!$C16:$QE16,E$1)</f>
        <v>0</v>
      </c>
      <c r="F26" s="6">
        <f>COUNTIFS(入力用シート!$C$2:$QE$2,1,入力用シート!$C16:$QE16,F$1)</f>
        <v>0</v>
      </c>
      <c r="G26" s="6">
        <f>COUNTIFS(入力用シート!$C$2:$QE$2,1,入力用シート!$C16:$QE16,G$1)</f>
        <v>0</v>
      </c>
      <c r="H26" s="6">
        <f>COUNTIFS(入力用シート!$C$2:$QE$2,1,入力用シート!$C16:$QE16,H$1)</f>
        <v>0</v>
      </c>
      <c r="I26" s="6">
        <f>COUNTIFS(入力用シート!$C$2:$QE$2,1,入力用シート!$C16:$QE16,I$1)</f>
        <v>0</v>
      </c>
      <c r="J26" s="6">
        <f>COUNTIFS(入力用シート!$C$2:$QE$2,1,入力用シート!$C16:$QE16,J$1)</f>
        <v>0</v>
      </c>
      <c r="K26" s="6">
        <f>COUNTIFS(入力用シート!$C$2:$QE$2,1,入力用シート!$C16:$QE16,K$1)</f>
        <v>0</v>
      </c>
      <c r="L26" s="6">
        <f>COUNTIFS(入力用シート!$C$2:$QE$2,1,入力用シート!$C16:$QE16,L$1)</f>
        <v>0</v>
      </c>
      <c r="M26" s="6">
        <f>COUNTIFS(入力用シート!$C$2:$QE$2,1,入力用シート!$C16:$QE16,M$1)</f>
        <v>0</v>
      </c>
      <c r="N26" s="6">
        <f>COUNTIFS(入力用シート!$C$2:$QE$2,1,入力用シート!$C16:$QE16,N$1)</f>
        <v>0</v>
      </c>
      <c r="O26" s="6">
        <f>COUNTIFS(入力用シート!$C$2:$QE$2,1,入力用シート!$C16:$QE16,O$1)</f>
        <v>0</v>
      </c>
      <c r="P26" s="6">
        <f>COUNTIF(入力用シート!$C16:$QE16,P$1)</f>
        <v>0</v>
      </c>
      <c r="Q26" s="6">
        <f>COUNTIF(入力用シート!$C16:$QE16,Q$1)</f>
        <v>0</v>
      </c>
      <c r="R26" s="6">
        <f>COUNTIF(入力用シート!$C16:$QE16,R$1)</f>
        <v>0</v>
      </c>
      <c r="S26" s="6"/>
      <c r="T26" s="6"/>
      <c r="U26" s="6"/>
      <c r="V26" s="6"/>
      <c r="W26" s="6"/>
      <c r="X26" s="6"/>
      <c r="Y26" s="6"/>
      <c r="Z26" s="6"/>
      <c r="AA26" s="7"/>
    </row>
    <row r="27" spans="1:27">
      <c r="A27" s="5" t="s">
        <v>129</v>
      </c>
      <c r="B27" s="6">
        <f>B24*3+B25*2+B26</f>
        <v>0</v>
      </c>
      <c r="C27" s="6">
        <f t="shared" ref="C27:Q27" si="4">C24*3+C25*2+C26</f>
        <v>0</v>
      </c>
      <c r="D27" s="6">
        <f t="shared" si="4"/>
        <v>0</v>
      </c>
      <c r="E27" s="6">
        <f t="shared" si="4"/>
        <v>0</v>
      </c>
      <c r="F27" s="6">
        <f t="shared" si="4"/>
        <v>0</v>
      </c>
      <c r="G27" s="6">
        <f t="shared" si="4"/>
        <v>0</v>
      </c>
      <c r="H27" s="6">
        <f t="shared" si="4"/>
        <v>0</v>
      </c>
      <c r="I27" s="6">
        <f t="shared" si="4"/>
        <v>0</v>
      </c>
      <c r="J27" s="6">
        <f t="shared" si="4"/>
        <v>0</v>
      </c>
      <c r="K27" s="6">
        <f t="shared" si="4"/>
        <v>0</v>
      </c>
      <c r="L27" s="6">
        <f t="shared" si="4"/>
        <v>0</v>
      </c>
      <c r="M27" s="6">
        <f t="shared" si="4"/>
        <v>0</v>
      </c>
      <c r="N27" s="6">
        <f t="shared" si="4"/>
        <v>0</v>
      </c>
      <c r="O27" s="6">
        <f t="shared" si="4"/>
        <v>0</v>
      </c>
      <c r="P27" s="6">
        <f t="shared" si="4"/>
        <v>0</v>
      </c>
      <c r="Q27" s="6">
        <f t="shared" si="4"/>
        <v>0</v>
      </c>
      <c r="R27" s="6">
        <f t="shared" ref="R27" si="5">R24*3+R25*2+R26</f>
        <v>0</v>
      </c>
      <c r="S27" s="6"/>
      <c r="T27" s="6"/>
      <c r="U27" s="6"/>
      <c r="V27" s="6"/>
      <c r="W27" s="6"/>
      <c r="X27" s="6"/>
      <c r="Y27" s="6"/>
      <c r="Z27" s="6"/>
      <c r="AA27" s="7"/>
    </row>
    <row r="28" spans="1:27">
      <c r="A28" s="5" t="s">
        <v>130</v>
      </c>
      <c r="B28" s="6">
        <f>COUNTIFS(入力用シート!$C$2:$QE$2,2,入力用シート!$C14:$QE14,B$1)</f>
        <v>0</v>
      </c>
      <c r="C28" s="6">
        <f>COUNTIFS(入力用シート!$C$2:$QE$2,2,入力用シート!$C14:$QE14,C$1)</f>
        <v>0</v>
      </c>
      <c r="D28" s="6">
        <f>COUNTIFS(入力用シート!$C$2:$QE$2,2,入力用シート!$C14:$QE14,D$1)</f>
        <v>0</v>
      </c>
      <c r="E28" s="6">
        <f>COUNTIFS(入力用シート!$C$2:$QE$2,2,入力用シート!$C14:$QE14,E$1)</f>
        <v>0</v>
      </c>
      <c r="F28" s="6">
        <f>COUNTIFS(入力用シート!$C$2:$QE$2,2,入力用シート!$C14:$QE14,F$1)</f>
        <v>0</v>
      </c>
      <c r="G28" s="6">
        <f>COUNTIFS(入力用シート!$C$2:$QE$2,2,入力用シート!$C14:$QE14,G$1)</f>
        <v>0</v>
      </c>
      <c r="H28" s="6">
        <f>COUNTIFS(入力用シート!$C$2:$QE$2,2,入力用シート!$C14:$QE14,H$1)</f>
        <v>0</v>
      </c>
      <c r="I28" s="6">
        <f>COUNTIFS(入力用シート!$C$2:$QE$2,2,入力用シート!$C14:$QE14,I$1)</f>
        <v>0</v>
      </c>
      <c r="J28" s="6">
        <f>COUNTIFS(入力用シート!$C$2:$QE$2,2,入力用シート!$C14:$QE14,J$1)</f>
        <v>0</v>
      </c>
      <c r="K28" s="6">
        <f>COUNTIFS(入力用シート!$C$2:$QE$2,2,入力用シート!$C14:$QE14,K$1)</f>
        <v>0</v>
      </c>
      <c r="L28" s="6">
        <f>COUNTIFS(入力用シート!$C$2:$QE$2,2,入力用シート!$C14:$QE14,L$1)</f>
        <v>0</v>
      </c>
      <c r="M28" s="6">
        <f>COUNTIFS(入力用シート!$C$2:$QE$2,2,入力用シート!$C14:$QE14,M$1)</f>
        <v>0</v>
      </c>
      <c r="N28" s="6">
        <f>COUNTIFS(入力用シート!$C$2:$QE$2,2,入力用シート!$C14:$QE14,N$1)</f>
        <v>0</v>
      </c>
      <c r="O28" s="6">
        <f>COUNTIFS(入力用シート!$C$2:$QE$2,2,入力用シート!$C14:$QE14,O$1)</f>
        <v>0</v>
      </c>
      <c r="P28" s="6">
        <f>COUNTIFS(入力用シート!$C$2:$QE$2,2,入力用シート!$C14:$QE14,P$1)</f>
        <v>0</v>
      </c>
      <c r="Q28" s="6">
        <f>COUNTIFS(入力用シート!$C$2:$QE$2,2,入力用シート!$C14:$QE14,Q$1)</f>
        <v>0</v>
      </c>
      <c r="R28" s="6">
        <f>COUNTIFS(入力用シート!$C$2:$QE$2,2,入力用シート!$C14:$QE14,R$1)</f>
        <v>0</v>
      </c>
      <c r="S28" s="6"/>
      <c r="T28" s="6"/>
      <c r="U28" s="6"/>
      <c r="V28" s="6"/>
      <c r="W28" s="6"/>
      <c r="X28" s="6"/>
      <c r="Y28" s="6"/>
      <c r="Z28" s="6"/>
      <c r="AA28" s="7"/>
    </row>
    <row r="29" spans="1:27">
      <c r="A29" s="5" t="s">
        <v>131</v>
      </c>
      <c r="B29" s="6">
        <f>COUNTIFS(入力用シート!$C$2:$QE$2,2,入力用シート!$C15:$QE15,B$1)</f>
        <v>0</v>
      </c>
      <c r="C29" s="6">
        <f>COUNTIFS(入力用シート!$C$2:$QE$2,2,入力用シート!$C15:$QE15,C$1)</f>
        <v>0</v>
      </c>
      <c r="D29" s="6">
        <f>COUNTIFS(入力用シート!$C$2:$QE$2,2,入力用シート!$C15:$QE15,D$1)</f>
        <v>0</v>
      </c>
      <c r="E29" s="6">
        <f>COUNTIFS(入力用シート!$C$2:$QE$2,2,入力用シート!$C15:$QE15,E$1)</f>
        <v>0</v>
      </c>
      <c r="F29" s="6">
        <f>COUNTIFS(入力用シート!$C$2:$QE$2,2,入力用シート!$C15:$QE15,F$1)</f>
        <v>0</v>
      </c>
      <c r="G29" s="6">
        <f>COUNTIFS(入力用シート!$C$2:$QE$2,2,入力用シート!$C15:$QE15,G$1)</f>
        <v>0</v>
      </c>
      <c r="H29" s="6">
        <f>COUNTIFS(入力用シート!$C$2:$QE$2,2,入力用シート!$C15:$QE15,H$1)</f>
        <v>0</v>
      </c>
      <c r="I29" s="6">
        <f>COUNTIFS(入力用シート!$C$2:$QE$2,2,入力用シート!$C15:$QE15,I$1)</f>
        <v>0</v>
      </c>
      <c r="J29" s="6">
        <f>COUNTIFS(入力用シート!$C$2:$QE$2,2,入力用シート!$C15:$QE15,J$1)</f>
        <v>0</v>
      </c>
      <c r="K29" s="6">
        <f>COUNTIFS(入力用シート!$C$2:$QE$2,2,入力用シート!$C15:$QE15,K$1)</f>
        <v>0</v>
      </c>
      <c r="L29" s="6">
        <f>COUNTIFS(入力用シート!$C$2:$QE$2,2,入力用シート!$C15:$QE15,L$1)</f>
        <v>0</v>
      </c>
      <c r="M29" s="6">
        <f>COUNTIFS(入力用シート!$C$2:$QE$2,2,入力用シート!$C15:$QE15,M$1)</f>
        <v>0</v>
      </c>
      <c r="N29" s="6">
        <f>COUNTIFS(入力用シート!$C$2:$QE$2,2,入力用シート!$C15:$QE15,N$1)</f>
        <v>0</v>
      </c>
      <c r="O29" s="6">
        <f>COUNTIFS(入力用シート!$C$2:$QE$2,2,入力用シート!$C15:$QE15,O$1)</f>
        <v>0</v>
      </c>
      <c r="P29" s="6">
        <f>COUNTIFS(入力用シート!$C$2:$QE$2,2,入力用シート!$C15:$QE15,P$1)</f>
        <v>0</v>
      </c>
      <c r="Q29" s="6">
        <f>COUNTIFS(入力用シート!$C$2:$QE$2,2,入力用シート!$C15:$QE15,Q$1)</f>
        <v>0</v>
      </c>
      <c r="R29" s="6">
        <f>COUNTIFS(入力用シート!$C$2:$QE$2,2,入力用シート!$C15:$QE15,R$1)</f>
        <v>0</v>
      </c>
      <c r="S29" s="6"/>
      <c r="T29" s="6"/>
      <c r="U29" s="6"/>
      <c r="V29" s="6"/>
      <c r="W29" s="6"/>
      <c r="X29" s="6"/>
      <c r="Y29" s="6"/>
      <c r="Z29" s="6"/>
      <c r="AA29" s="7"/>
    </row>
    <row r="30" spans="1:27">
      <c r="A30" s="5" t="s">
        <v>132</v>
      </c>
      <c r="B30" s="6">
        <f>COUNTIFS(入力用シート!$C$2:$QE$2,2,入力用シート!$C16:$QE16,B$1)</f>
        <v>0</v>
      </c>
      <c r="C30" s="6">
        <f>COUNTIFS(入力用シート!$C$2:$QE$2,2,入力用シート!$C16:$QE16,C$1)</f>
        <v>0</v>
      </c>
      <c r="D30" s="6">
        <f>COUNTIFS(入力用シート!$C$2:$QE$2,2,入力用シート!$C16:$QE16,D$1)</f>
        <v>0</v>
      </c>
      <c r="E30" s="6">
        <f>COUNTIFS(入力用シート!$C$2:$QE$2,2,入力用シート!$C16:$QE16,E$1)</f>
        <v>0</v>
      </c>
      <c r="F30" s="6">
        <f>COUNTIFS(入力用シート!$C$2:$QE$2,2,入力用シート!$C16:$QE16,F$1)</f>
        <v>0</v>
      </c>
      <c r="G30" s="6">
        <f>COUNTIFS(入力用シート!$C$2:$QE$2,2,入力用シート!$C16:$QE16,G$1)</f>
        <v>0</v>
      </c>
      <c r="H30" s="6">
        <f>COUNTIFS(入力用シート!$C$2:$QE$2,2,入力用シート!$C16:$QE16,H$1)</f>
        <v>0</v>
      </c>
      <c r="I30" s="6">
        <f>COUNTIFS(入力用シート!$C$2:$QE$2,2,入力用シート!$C16:$QE16,I$1)</f>
        <v>0</v>
      </c>
      <c r="J30" s="6">
        <f>COUNTIFS(入力用シート!$C$2:$QE$2,2,入力用シート!$C16:$QE16,J$1)</f>
        <v>0</v>
      </c>
      <c r="K30" s="6">
        <f>COUNTIFS(入力用シート!$C$2:$QE$2,2,入力用シート!$C16:$QE16,K$1)</f>
        <v>0</v>
      </c>
      <c r="L30" s="6">
        <f>COUNTIFS(入力用シート!$C$2:$QE$2,2,入力用シート!$C16:$QE16,L$1)</f>
        <v>0</v>
      </c>
      <c r="M30" s="6">
        <f>COUNTIFS(入力用シート!$C$2:$QE$2,2,入力用シート!$C16:$QE16,M$1)</f>
        <v>0</v>
      </c>
      <c r="N30" s="6">
        <f>COUNTIFS(入力用シート!$C$2:$QE$2,2,入力用シート!$C16:$QE16,N$1)</f>
        <v>0</v>
      </c>
      <c r="O30" s="6">
        <f>COUNTIFS(入力用シート!$C$2:$QE$2,2,入力用シート!$C16:$QE16,O$1)</f>
        <v>0</v>
      </c>
      <c r="P30" s="6">
        <f>COUNTIFS(入力用シート!$C$2:$QE$2,2,入力用シート!$C16:$QE16,P$1)</f>
        <v>0</v>
      </c>
      <c r="Q30" s="6">
        <f>COUNTIFS(入力用シート!$C$2:$QE$2,2,入力用シート!$C16:$QE16,Q$1)</f>
        <v>0</v>
      </c>
      <c r="R30" s="6">
        <f>COUNTIFS(入力用シート!$C$2:$QE$2,2,入力用シート!$C16:$QE16,R$1)</f>
        <v>0</v>
      </c>
      <c r="S30" s="6"/>
      <c r="T30" s="6"/>
      <c r="U30" s="6"/>
      <c r="V30" s="6"/>
      <c r="W30" s="6"/>
      <c r="X30" s="6"/>
      <c r="Y30" s="6"/>
      <c r="Z30" s="6"/>
      <c r="AA30" s="7"/>
    </row>
    <row r="31" spans="1:27">
      <c r="A31" s="5" t="s">
        <v>133</v>
      </c>
      <c r="B31" s="6">
        <f>B28*3+B29*2+B30</f>
        <v>0</v>
      </c>
      <c r="C31" s="6">
        <f t="shared" ref="C31:O31" si="6">C28*3+C29*2+C30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>P28*3+P29*2+P30</f>
        <v>0</v>
      </c>
      <c r="Q31" s="6">
        <f>Q28*3+Q29*2+Q30</f>
        <v>0</v>
      </c>
      <c r="R31" s="6">
        <f>R28*3+R29*2+R30</f>
        <v>0</v>
      </c>
      <c r="S31" s="6"/>
      <c r="T31" s="6"/>
      <c r="U31" s="6"/>
      <c r="V31" s="6"/>
      <c r="W31" s="6"/>
      <c r="X31" s="6"/>
      <c r="Y31" s="6"/>
      <c r="Z31" s="6"/>
      <c r="AA31" s="7"/>
    </row>
    <row r="32" spans="1:27">
      <c r="A32" s="5" t="s">
        <v>134</v>
      </c>
      <c r="B32" s="6">
        <f>COUNTIFS(入力用シート!$C$2:$QE$2,1,入力用シート!$C17:$QE17,B$1)</f>
        <v>0</v>
      </c>
      <c r="C32" s="6">
        <f>COUNTIF(入力用シート!$C17:$QE17,C$1)</f>
        <v>0</v>
      </c>
      <c r="D32" s="6">
        <f>COUNTIF(入力用シート!$C17:$QE17,D$1)</f>
        <v>0</v>
      </c>
      <c r="E32" s="6">
        <f>COUNTIF(入力用シート!$C17:$QE17,E$1)</f>
        <v>0</v>
      </c>
      <c r="F32" s="6">
        <f>COUNTIF(入力用シート!$C17:$QE17,F$1)</f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>
      <c r="A33" s="5" t="s">
        <v>135</v>
      </c>
      <c r="B33" s="6">
        <f>COUNTIFS(入力用シート!$C$2:$QE$2,2,入力用シート!$C17:$QE17,B$1)</f>
        <v>0</v>
      </c>
      <c r="C33" s="6">
        <f>COUNTIFS(入力用シート!$C$2:$QE$2,2,入力用シート!$C17:$QE17,C$1)</f>
        <v>0</v>
      </c>
      <c r="D33" s="6">
        <f>COUNTIFS(入力用シート!$C$2:$QE$2,2,入力用シート!$C17:$QE17,D$1)</f>
        <v>0</v>
      </c>
      <c r="E33" s="6">
        <f>COUNTIFS(入力用シート!$C$2:$QE$2,2,入力用シート!$C17:$QE17,E$1)</f>
        <v>0</v>
      </c>
      <c r="F33" s="6">
        <f>COUNTIFS(入力用シート!$C$2:$QE$2,2,入力用シート!$C17:$QE17,F$1)</f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7"/>
    </row>
    <row r="34" spans="1:27">
      <c r="A34" s="5" t="s">
        <v>136</v>
      </c>
      <c r="B34" s="6">
        <f>COUNTIFS(入力用シート!$C$2:$QE$2,1,入力用シート!$C18:$QE18,B$1)</f>
        <v>0</v>
      </c>
      <c r="C34" s="6">
        <f>COUNTIFS(入力用シート!$C$2:$QE$2,1,入力用シート!$C18:$QE18,C$1)</f>
        <v>0</v>
      </c>
      <c r="D34" s="6">
        <f>COUNTIFS(入力用シート!$C$2:$QE$2,1,入力用シート!$C18:$QE18,D$1)</f>
        <v>0</v>
      </c>
      <c r="E34" s="6">
        <f>COUNTIFS(入力用シート!$C$2:$QE$2,1,入力用シート!$C18:$QE18,E$1)</f>
        <v>0</v>
      </c>
      <c r="F34" s="6">
        <f>COUNTIFS(入力用シート!$C$2:$QE$2,1,入力用シート!$C18:$QE18,F$1)</f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>
      <c r="A35" s="5" t="s">
        <v>137</v>
      </c>
      <c r="B35" s="6">
        <f>COUNTIFS(入力用シート!$C$2:$QE$2,2,入力用シート!$C18:$QE18,B$1)</f>
        <v>0</v>
      </c>
      <c r="C35" s="6">
        <f>COUNTIFS(入力用シート!$C$2:$QE$2,2,入力用シート!$C18:$QE18,C$1)</f>
        <v>0</v>
      </c>
      <c r="D35" s="6">
        <f>COUNTIFS(入力用シート!$C$2:$QE$2,2,入力用シート!$C18:$QE18,D$1)</f>
        <v>0</v>
      </c>
      <c r="E35" s="6">
        <f>COUNTIFS(入力用シート!$C$2:$QE$2,2,入力用シート!$C18:$QE18,E$1)</f>
        <v>0</v>
      </c>
      <c r="F35" s="6">
        <f>COUNTIFS(入力用シート!$C$2:$QE$2,2,入力用シート!$C18:$QE18,F$1)</f>
        <v>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7"/>
    </row>
    <row r="36" spans="1:27">
      <c r="A36" s="5" t="s">
        <v>138</v>
      </c>
      <c r="B36" s="6">
        <f>COUNTIFS(入力用シート!$C$2:$QE$2,1,入力用シート!$C19:$QE19,B$1)</f>
        <v>0</v>
      </c>
      <c r="C36" s="6">
        <f>COUNTIFS(入力用シート!$C$2:$QE$2,1,入力用シート!$C19:$QE19,C$1)</f>
        <v>0</v>
      </c>
      <c r="D36" s="6">
        <f>COUNTIFS(入力用シート!$C$2:$QE$2,1,入力用シート!$C19:$QE19,D$1)</f>
        <v>0</v>
      </c>
      <c r="E36" s="6">
        <f>COUNTIFS(入力用シート!$C$2:$QE$2,1,入力用シート!$C19:$QE19,E$1)</f>
        <v>0</v>
      </c>
      <c r="F36" s="6">
        <f>COUNTIFS(入力用シート!$C$2:$QE$2,1,入力用シート!$C19:$QE19,F$1)</f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7"/>
    </row>
    <row r="37" spans="1:27">
      <c r="A37" s="5" t="s">
        <v>139</v>
      </c>
      <c r="B37" s="6">
        <f>COUNTIFS(入力用シート!$C$2:$QE$2,2,入力用シート!$C19:$QE19,B$1)</f>
        <v>0</v>
      </c>
      <c r="C37" s="6">
        <f>COUNTIFS(入力用シート!$C$2:$QE$2,2,入力用シート!$C19:$QE19,C$1)</f>
        <v>0</v>
      </c>
      <c r="D37" s="6">
        <f>COUNTIFS(入力用シート!$C$2:$QE$2,2,入力用シート!$C19:$QE19,D$1)</f>
        <v>0</v>
      </c>
      <c r="E37" s="6">
        <f>COUNTIFS(入力用シート!$C$2:$QE$2,2,入力用シート!$C19:$QE19,E$1)</f>
        <v>0</v>
      </c>
      <c r="F37" s="6">
        <f>COUNTIFS(入力用シート!$C$2:$QE$2,2,入力用シート!$C19:$QE19,F$1)</f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7"/>
    </row>
    <row r="38" spans="1:27">
      <c r="A38" s="5" t="s">
        <v>308</v>
      </c>
      <c r="B38" s="6">
        <f>COUNTIFS(入力用シート!$C$2:$QE$2,1,入力用シート!$C20:$QE20,B$1)</f>
        <v>0</v>
      </c>
      <c r="C38" s="6">
        <f>COUNTIFS(入力用シート!$C$2:$QE$2,1,入力用シート!$C20:$QE20,C$1)</f>
        <v>0</v>
      </c>
      <c r="D38" s="6">
        <f>COUNTIFS(入力用シート!$C$2:$QE$2,1,入力用シート!$C20:$QE20,D$1)</f>
        <v>0</v>
      </c>
      <c r="E38" s="6">
        <f>COUNTIFS(入力用シート!$C$2:$QE$2,1,入力用シート!$C20:$QE20,E$1)</f>
        <v>0</v>
      </c>
      <c r="F38" s="6">
        <f>COUNTIFS(入力用シート!$C$2:$QE$2,1,入力用シート!$C20:$QE20,F$1)</f>
        <v>0</v>
      </c>
      <c r="G38" s="6">
        <f>COUNTIFS(入力用シート!$C$2:$QE$2,1,入力用シート!$C20:$QE20,G$1)</f>
        <v>0</v>
      </c>
      <c r="H38" s="6">
        <f>COUNTIFS(入力用シート!$C$2:$QE$2,1,入力用シート!$C20:$QE20,H$1)</f>
        <v>0</v>
      </c>
      <c r="I38" s="6">
        <f>COUNTIFS(入力用シート!$C$2:$QE$2,1,入力用シート!$C20:$QE20,I$1)</f>
        <v>0</v>
      </c>
      <c r="J38" s="6">
        <f>COUNTIFS(入力用シート!$C$2:$QE$2,1,入力用シート!$C20:$QE20,J$1)</f>
        <v>0</v>
      </c>
      <c r="K38" s="6">
        <f>COUNTIFS(入力用シート!$C$2:$QE$2,1,入力用シート!$C20:$QE20,K$1)</f>
        <v>0</v>
      </c>
      <c r="L38" s="6">
        <f>COUNTIFS(入力用シート!$C$2:$QE$2,1,入力用シート!$C20:$QE20,L$1)</f>
        <v>0</v>
      </c>
      <c r="M38" s="6">
        <f>COUNTIFS(入力用シート!$C$2:$QE$2,1,入力用シート!$C20:$QE20,M$1)</f>
        <v>0</v>
      </c>
      <c r="N38" s="6">
        <f>COUNTIFS(入力用シート!$C$2:$QE$2,1,入力用シート!$C20:$QE20,N$1)</f>
        <v>0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>
      <c r="A39" s="5" t="s">
        <v>309</v>
      </c>
      <c r="B39" s="6">
        <f>COUNTIFS(入力用シート!$C$2:$QE$2,2,入力用シート!$C20:$QE20,B$1)</f>
        <v>0</v>
      </c>
      <c r="C39" s="6">
        <f>COUNTIFS(入力用シート!$C$2:$QE$2,2,入力用シート!$C20:$QE20,C$1)</f>
        <v>0</v>
      </c>
      <c r="D39" s="6">
        <f>COUNTIFS(入力用シート!$C$2:$QE$2,2,入力用シート!$C20:$QE20,D$1)</f>
        <v>0</v>
      </c>
      <c r="E39" s="6">
        <f>COUNTIFS(入力用シート!$C$2:$QE$2,2,入力用シート!$C20:$QE20,E$1)</f>
        <v>0</v>
      </c>
      <c r="F39" s="6">
        <f>COUNTIFS(入力用シート!$C$2:$QE$2,2,入力用シート!$C20:$QE20,F$1)</f>
        <v>0</v>
      </c>
      <c r="G39" s="6">
        <f>COUNTIFS(入力用シート!$C$2:$QE$2,2,入力用シート!$C20:$QE20,G$1)</f>
        <v>0</v>
      </c>
      <c r="H39" s="6">
        <f>COUNTIFS(入力用シート!$C$2:$QE$2,2,入力用シート!$C20:$QE20,H$1)</f>
        <v>0</v>
      </c>
      <c r="I39" s="6">
        <f>COUNTIFS(入力用シート!$C$2:$QE$2,2,入力用シート!$C20:$QE20,I$1)</f>
        <v>0</v>
      </c>
      <c r="J39" s="6">
        <f>COUNTIFS(入力用シート!$C$2:$QE$2,2,入力用シート!$C20:$QE20,J$1)</f>
        <v>0</v>
      </c>
      <c r="K39" s="6">
        <f>COUNTIFS(入力用シート!$C$2:$QE$2,2,入力用シート!$C20:$QE20,K$1)</f>
        <v>0</v>
      </c>
      <c r="L39" s="6">
        <f>COUNTIFS(入力用シート!$C$2:$QE$2,2,入力用シート!$C20:$QE20,L$1)</f>
        <v>0</v>
      </c>
      <c r="M39" s="6">
        <f>COUNTIFS(入力用シート!$C$2:$QE$2,2,入力用シート!$C20:$QE20,M$1)</f>
        <v>0</v>
      </c>
      <c r="N39" s="6">
        <f>COUNTIFS(入力用シート!$C$2:$QE$2,2,入力用シート!$C20:$QE20,N$1)</f>
        <v>0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7"/>
    </row>
    <row r="40" spans="1:27">
      <c r="A40" s="5" t="s">
        <v>338</v>
      </c>
      <c r="B40" s="6">
        <f>COUNTIFS(入力用シート!$C$2:$QE$2,1,入力用シート!$C21:$QE21,B$1)</f>
        <v>0</v>
      </c>
      <c r="C40" s="6">
        <f>COUNTIFS(入力用シート!$C$2:$QE$2,1,入力用シート!$C21:$QE21,C$1)</f>
        <v>0</v>
      </c>
      <c r="D40" s="6">
        <f>COUNTIFS(入力用シート!$C$2:$QE$2,1,入力用シート!$C21:$QE21,D$1)</f>
        <v>0</v>
      </c>
      <c r="E40" s="6">
        <f>COUNTIFS(入力用シート!$C$2:$QE$2,1,入力用シート!$C21:$QE21,E$1)</f>
        <v>0</v>
      </c>
      <c r="F40" s="6">
        <f>COUNTIFS(入力用シート!$C$2:$QE$2,1,入力用シート!$C21:$QE21,F$1)</f>
        <v>0</v>
      </c>
      <c r="G40" s="6">
        <f>COUNTIFS(入力用シート!$C$2:$QE$2,1,入力用シート!$C21:$QE21,G$1)</f>
        <v>0</v>
      </c>
      <c r="H40" s="6">
        <f>COUNTIFS(入力用シート!$C$2:$QE$2,1,入力用シート!$C21:$QE21,H$1)</f>
        <v>0</v>
      </c>
      <c r="I40" s="6">
        <f>COUNTIFS(入力用シート!$C$2:$QE$2,1,入力用シート!$C21:$QE21,I$1)</f>
        <v>0</v>
      </c>
      <c r="J40" s="6">
        <f>COUNTIFS(入力用シート!$C$2:$QE$2,1,入力用シート!$C21:$QE21,J$1)</f>
        <v>0</v>
      </c>
      <c r="K40" s="6">
        <f>COUNTIFS(入力用シート!$C$2:$QE$2,1,入力用シート!$C21:$QE21,K$1)</f>
        <v>0</v>
      </c>
      <c r="L40" s="6">
        <f>COUNTIFS(入力用シート!$C$2:$QE$2,1,入力用シート!$C21:$QE21,L$1)</f>
        <v>0</v>
      </c>
      <c r="M40" s="6">
        <f>COUNTIFS(入力用シート!$C$2:$QE$2,1,入力用シート!$C21:$QE21,M$1)</f>
        <v>0</v>
      </c>
      <c r="N40" s="6">
        <f>COUNTIFS(入力用シート!$C$2:$QE$2,1,入力用シート!$C21:$QE21,N$1)</f>
        <v>0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7"/>
    </row>
    <row r="41" spans="1:27">
      <c r="A41" s="5" t="s">
        <v>340</v>
      </c>
      <c r="B41" s="6">
        <f>COUNTIFS(入力用シート!$C$2:$QE$2,1,入力用シート!$C22:$QE22,B$1)</f>
        <v>0</v>
      </c>
      <c r="C41" s="6">
        <f>COUNTIFS(入力用シート!$C$2:$QE$2,1,入力用シート!$C22:$QE22,C$1)</f>
        <v>0</v>
      </c>
      <c r="D41" s="6">
        <f>COUNTIFS(入力用シート!$C$2:$QE$2,1,入力用シート!$C22:$QE22,D$1)</f>
        <v>0</v>
      </c>
      <c r="E41" s="6">
        <f>COUNTIFS(入力用シート!$C$2:$QE$2,1,入力用シート!$C22:$QE22,E$1)</f>
        <v>0</v>
      </c>
      <c r="F41" s="6">
        <f>COUNTIFS(入力用シート!$C$2:$QE$2,1,入力用シート!$C22:$QE22,F$1)</f>
        <v>0</v>
      </c>
      <c r="G41" s="6">
        <f>COUNTIFS(入力用シート!$C$2:$QE$2,1,入力用シート!$C22:$QE22,G$1)</f>
        <v>0</v>
      </c>
      <c r="H41" s="6">
        <f>COUNTIFS(入力用シート!$C$2:$QE$2,1,入力用シート!$C22:$QE22,H$1)</f>
        <v>0</v>
      </c>
      <c r="I41" s="6">
        <f>COUNTIFS(入力用シート!$C$2:$QE$2,1,入力用シート!$C22:$QE22,I$1)</f>
        <v>0</v>
      </c>
      <c r="J41" s="6">
        <f>COUNTIFS(入力用シート!$C$2:$QE$2,1,入力用シート!$C22:$QE22,J$1)</f>
        <v>0</v>
      </c>
      <c r="K41" s="6">
        <f>COUNTIFS(入力用シート!$C$2:$QE$2,1,入力用シート!$C22:$QE22,K$1)</f>
        <v>0</v>
      </c>
      <c r="L41" s="6">
        <f>COUNTIFS(入力用シート!$C$2:$QE$2,1,入力用シート!$C22:$QE22,L$1)</f>
        <v>0</v>
      </c>
      <c r="M41" s="6">
        <f>COUNTIFS(入力用シート!$C$2:$QE$2,1,入力用シート!$C22:$QE22,M$1)</f>
        <v>0</v>
      </c>
      <c r="N41" s="6">
        <f>COUNTIFS(入力用シート!$C$2:$QE$2,1,入力用シート!$C22:$QE22,N$1)</f>
        <v>0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7"/>
    </row>
    <row r="42" spans="1:27">
      <c r="A42" s="5" t="s">
        <v>342</v>
      </c>
      <c r="B42" s="6">
        <f>COUNTIFS(入力用シート!$C$2:$QE$2,1,入力用シート!$C23:$QE23,B$1)</f>
        <v>0</v>
      </c>
      <c r="C42" s="6">
        <f>COUNTIFS(入力用シート!$C$2:$QE$2,1,入力用シート!$C23:$QE23,C$1)</f>
        <v>0</v>
      </c>
      <c r="D42" s="6">
        <f>COUNTIFS(入力用シート!$C$2:$QE$2,1,入力用シート!$C23:$QE23,D$1)</f>
        <v>0</v>
      </c>
      <c r="E42" s="6">
        <f>COUNTIFS(入力用シート!$C$2:$QE$2,1,入力用シート!$C23:$QE23,E$1)</f>
        <v>0</v>
      </c>
      <c r="F42" s="6">
        <f>COUNTIFS(入力用シート!$C$2:$QE$2,1,入力用シート!$C23:$QE23,F$1)</f>
        <v>0</v>
      </c>
      <c r="G42" s="6">
        <f>COUNTIFS(入力用シート!$C$2:$QE$2,1,入力用シート!$C23:$QE23,G$1)</f>
        <v>0</v>
      </c>
      <c r="H42" s="6">
        <f>COUNTIFS(入力用シート!$C$2:$QE$2,1,入力用シート!$C23:$QE23,H$1)</f>
        <v>0</v>
      </c>
      <c r="I42" s="6">
        <f>COUNTIFS(入力用シート!$C$2:$QE$2,1,入力用シート!$C23:$QE23,I$1)</f>
        <v>0</v>
      </c>
      <c r="J42" s="6">
        <f>COUNTIFS(入力用シート!$C$2:$QE$2,1,入力用シート!$C23:$QE23,J$1)</f>
        <v>0</v>
      </c>
      <c r="K42" s="6">
        <f>COUNTIFS(入力用シート!$C$2:$QE$2,1,入力用シート!$C23:$QE23,K$1)</f>
        <v>0</v>
      </c>
      <c r="L42" s="6">
        <f>COUNTIFS(入力用シート!$C$2:$QE$2,1,入力用シート!$C23:$QE23,L$1)</f>
        <v>0</v>
      </c>
      <c r="M42" s="6">
        <f>COUNTIFS(入力用シート!$C$2:$QE$2,1,入力用シート!$C23:$QE23,M$1)</f>
        <v>0</v>
      </c>
      <c r="N42" s="6">
        <f>COUNTIFS(入力用シート!$C$2:$QE$2,1,入力用シート!$C23:$QE23,N$1)</f>
        <v>0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</row>
    <row r="43" spans="1:27">
      <c r="A43" s="5" t="s">
        <v>339</v>
      </c>
      <c r="B43" s="6">
        <f>COUNTIFS(入力用シート!$C$2:$QE$2,2,入力用シート!$C21:$QE21,B$1)</f>
        <v>0</v>
      </c>
      <c r="C43" s="6">
        <f>COUNTIFS(入力用シート!$C$2:$QE$2,2,入力用シート!$C21:$QE21,C$1)</f>
        <v>0</v>
      </c>
      <c r="D43" s="6">
        <f>COUNTIFS(入力用シート!$C$2:$QE$2,2,入力用シート!$C21:$QE21,D$1)</f>
        <v>0</v>
      </c>
      <c r="E43" s="6">
        <f>COUNTIFS(入力用シート!$C$2:$QE$2,2,入力用シート!$C21:$QE21,E$1)</f>
        <v>0</v>
      </c>
      <c r="F43" s="6">
        <f>COUNTIFS(入力用シート!$C$2:$QE$2,2,入力用シート!$C21:$QE21,F$1)</f>
        <v>0</v>
      </c>
      <c r="G43" s="6">
        <f>COUNTIFS(入力用シート!$C$2:$QE$2,2,入力用シート!$C21:$QE21,G$1)</f>
        <v>0</v>
      </c>
      <c r="H43" s="6">
        <f>COUNTIFS(入力用シート!$C$2:$QE$2,2,入力用シート!$C21:$QE21,H$1)</f>
        <v>0</v>
      </c>
      <c r="I43" s="6">
        <f>COUNTIFS(入力用シート!$C$2:$QE$2,2,入力用シート!$C21:$QE21,I$1)</f>
        <v>0</v>
      </c>
      <c r="J43" s="6">
        <f>COUNTIFS(入力用シート!$C$2:$QE$2,2,入力用シート!$C21:$QE21,J$1)</f>
        <v>0</v>
      </c>
      <c r="K43" s="6">
        <f>COUNTIFS(入力用シート!$C$2:$QE$2,2,入力用シート!$C21:$QE21,K$1)</f>
        <v>0</v>
      </c>
      <c r="L43" s="6">
        <f>COUNTIFS(入力用シート!$C$2:$QE$2,2,入力用シート!$C21:$QE21,L$1)</f>
        <v>0</v>
      </c>
      <c r="M43" s="6">
        <f>COUNTIFS(入力用シート!$C$2:$QE$2,2,入力用シート!$C21:$QE21,M$1)</f>
        <v>0</v>
      </c>
      <c r="N43" s="6">
        <f>COUNTIFS(入力用シート!$C$2:$QE$2,2,入力用シート!$C21:$QE21,N$1)</f>
        <v>0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</row>
    <row r="44" spans="1:27">
      <c r="A44" s="5" t="s">
        <v>343</v>
      </c>
      <c r="B44" s="6">
        <f>COUNTIFS(入力用シート!$C$2:$QE$2,2,入力用シート!$C22:$QE22,B$1)</f>
        <v>0</v>
      </c>
      <c r="C44" s="6">
        <f>COUNTIFS(入力用シート!$C$2:$QE$2,2,入力用シート!$C22:$QE22,C$1)</f>
        <v>0</v>
      </c>
      <c r="D44" s="6">
        <f>COUNTIFS(入力用シート!$C$2:$QE$2,2,入力用シート!$C22:$QE22,D$1)</f>
        <v>0</v>
      </c>
      <c r="E44" s="6">
        <f>COUNTIFS(入力用シート!$C$2:$QE$2,2,入力用シート!$C22:$QE22,E$1)</f>
        <v>0</v>
      </c>
      <c r="F44" s="6">
        <f>COUNTIFS(入力用シート!$C$2:$QE$2,2,入力用シート!$C22:$QE22,F$1)</f>
        <v>0</v>
      </c>
      <c r="G44" s="6">
        <f>COUNTIFS(入力用シート!$C$2:$QE$2,2,入力用シート!$C22:$QE22,G$1)</f>
        <v>0</v>
      </c>
      <c r="H44" s="6">
        <f>COUNTIFS(入力用シート!$C$2:$QE$2,2,入力用シート!$C22:$QE22,H$1)</f>
        <v>0</v>
      </c>
      <c r="I44" s="6">
        <f>COUNTIFS(入力用シート!$C$2:$QE$2,2,入力用シート!$C22:$QE22,I$1)</f>
        <v>0</v>
      </c>
      <c r="J44" s="6">
        <f>COUNTIFS(入力用シート!$C$2:$QE$2,2,入力用シート!$C22:$QE22,J$1)</f>
        <v>0</v>
      </c>
      <c r="K44" s="6">
        <f>COUNTIFS(入力用シート!$C$2:$QE$2,2,入力用シート!$C22:$QE22,K$1)</f>
        <v>0</v>
      </c>
      <c r="L44" s="6">
        <f>COUNTIFS(入力用シート!$C$2:$QE$2,2,入力用シート!$C22:$QE22,L$1)</f>
        <v>0</v>
      </c>
      <c r="M44" s="6">
        <f>COUNTIFS(入力用シート!$C$2:$QE$2,2,入力用シート!$C22:$QE22,M$1)</f>
        <v>0</v>
      </c>
      <c r="N44" s="6">
        <f>COUNTIFS(入力用シート!$C$2:$QE$2,2,入力用シート!$C22:$QE22,N$1)</f>
        <v>0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7"/>
    </row>
    <row r="45" spans="1:27">
      <c r="A45" s="5" t="s">
        <v>341</v>
      </c>
      <c r="B45" s="6">
        <f>COUNTIFS(入力用シート!$C$2:$QE$2,2,入力用シート!$C23:$QE23,B$1)</f>
        <v>0</v>
      </c>
      <c r="C45" s="6">
        <f>COUNTIFS(入力用シート!$C$2:$QE$2,2,入力用シート!$C23:$QE23,C$1)</f>
        <v>0</v>
      </c>
      <c r="D45" s="6">
        <f>COUNTIFS(入力用シート!$C$2:$QE$2,2,入力用シート!$C23:$QE23,D$1)</f>
        <v>0</v>
      </c>
      <c r="E45" s="6">
        <f>COUNTIFS(入力用シート!$C$2:$QE$2,2,入力用シート!$C23:$QE23,E$1)</f>
        <v>0</v>
      </c>
      <c r="F45" s="6">
        <f>COUNTIFS(入力用シート!$C$2:$QE$2,2,入力用シート!$C23:$QE23,F$1)</f>
        <v>0</v>
      </c>
      <c r="G45" s="6">
        <f>COUNTIFS(入力用シート!$C$2:$QE$2,2,入力用シート!$C23:$QE23,G$1)</f>
        <v>0</v>
      </c>
      <c r="H45" s="6">
        <f>COUNTIFS(入力用シート!$C$2:$QE$2,2,入力用シート!$C23:$QE23,H$1)</f>
        <v>0</v>
      </c>
      <c r="I45" s="6">
        <f>COUNTIFS(入力用シート!$C$2:$QE$2,2,入力用シート!$C23:$QE23,I$1)</f>
        <v>0</v>
      </c>
      <c r="J45" s="6">
        <f>COUNTIFS(入力用シート!$C$2:$QE$2,2,入力用シート!$C23:$QE23,J$1)</f>
        <v>0</v>
      </c>
      <c r="K45" s="6">
        <f>COUNTIFS(入力用シート!$C$2:$QE$2,2,入力用シート!$C23:$QE23,K$1)</f>
        <v>0</v>
      </c>
      <c r="L45" s="6">
        <f>COUNTIFS(入力用シート!$C$2:$QE$2,2,入力用シート!$C23:$QE23,L$1)</f>
        <v>0</v>
      </c>
      <c r="M45" s="6">
        <f>COUNTIFS(入力用シート!$C$2:$QE$2,2,入力用シート!$C23:$QE23,M$1)</f>
        <v>0</v>
      </c>
      <c r="N45" s="6">
        <f>COUNTIFS(入力用シート!$C$2:$QE$2,2,入力用シート!$C23:$QE23,N$1)</f>
        <v>0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</row>
    <row r="46" spans="1:27">
      <c r="A46" s="5" t="s">
        <v>140</v>
      </c>
      <c r="B46" s="6">
        <f>COUNTIFS(入力用シート!$C$2:$QE$2,1,入力用シート!$C24:$QE24,B$1)</f>
        <v>0</v>
      </c>
      <c r="C46" s="6">
        <f>COUNTIFS(入力用シート!$C$2:$QE$2,1,入力用シート!$C24:$QE24,C$1)</f>
        <v>0</v>
      </c>
      <c r="D46" s="6">
        <f>COUNTIFS(入力用シート!$C$2:$QE$2,1,入力用シート!$C24:$QE24,D$1)</f>
        <v>0</v>
      </c>
      <c r="E46" s="6">
        <f>COUNTIFS(入力用シート!$C$2:$QE$2,1,入力用シート!$C24:$QE24,E$1)</f>
        <v>0</v>
      </c>
      <c r="F46" s="6">
        <f>COUNTIFS(入力用シート!$C$2:$QE$2,1,入力用シート!$C24:$QE24,F$1)</f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>
      <c r="A47" s="5" t="s">
        <v>141</v>
      </c>
      <c r="B47" s="6">
        <f>COUNTIFS(入力用シート!$C$2:$QE$2,2,入力用シート!$C24:$QE24,B$1)</f>
        <v>0</v>
      </c>
      <c r="C47" s="6">
        <f>COUNTIFS(入力用シート!$C$2:$QE$2,2,入力用シート!$C24:$QE24,C$1)</f>
        <v>0</v>
      </c>
      <c r="D47" s="6">
        <f>COUNTIFS(入力用シート!$C$2:$QE$2,2,入力用シート!$C24:$QE24,D$1)</f>
        <v>0</v>
      </c>
      <c r="E47" s="6">
        <f>COUNTIFS(入力用シート!$C$2:$QE$2,2,入力用シート!$C24:$QE24,E$1)</f>
        <v>0</v>
      </c>
      <c r="F47" s="6">
        <f>COUNTIFS(入力用シート!$C$2:$QE$2,2,入力用シート!$C24:$QE24,F$1)</f>
        <v>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</row>
    <row r="48" spans="1:27">
      <c r="A48" s="5" t="s">
        <v>455</v>
      </c>
      <c r="B48" s="6">
        <f>COUNTIFS(入力用シート!$C$2:$QE$2,1,入力用シート!$C25:$QE25,B$1)+COUNTIFS(入力用シート!$C$2:$QE$2,1,入力用シート!$C26:$QE26,B$1)+COUNTIFS(入力用シート!$C$2:$QE$2,1,入力用シート!$C27:$QE27,B$1)</f>
        <v>0</v>
      </c>
      <c r="C48" s="6">
        <f>COUNTIFS(入力用シート!$C$2:$QE$2,1,入力用シート!$C25:$QE25,C$1)+COUNTIFS(入力用シート!$C$2:$QE$2,1,入力用シート!$C26:$QE26,C$1)+COUNTIFS(入力用シート!$C$2:$QE$2,1,入力用シート!$C27:$QE27,C$1)</f>
        <v>0</v>
      </c>
      <c r="D48" s="6">
        <f>COUNTIFS(入力用シート!$C$2:$QE$2,1,入力用シート!$C25:$QE25,D$1)+COUNTIFS(入力用シート!$C$2:$QE$2,1,入力用シート!$C26:$QE26,D$1)+COUNTIFS(入力用シート!$C$2:$QE$2,1,入力用シート!$C27:$QE27,D$1)</f>
        <v>0</v>
      </c>
      <c r="E48" s="6">
        <f>COUNTIFS(入力用シート!$C$2:$QE$2,1,入力用シート!$C25:$QE25,E$1)+COUNTIFS(入力用シート!$C$2:$QE$2,1,入力用シート!$C26:$QE26,E$1)+COUNTIFS(入力用シート!$C$2:$QE$2,1,入力用シート!$C27:$QE27,E$1)</f>
        <v>0</v>
      </c>
      <c r="F48" s="6">
        <f>COUNTIFS(入力用シート!$C$2:$QE$2,1,入力用シート!$C25:$QE25,F$1)+COUNTIFS(入力用シート!$C$2:$QE$2,1,入力用シート!$C26:$QE26,F$1)+COUNTIFS(入力用シート!$C$2:$QE$2,1,入力用シート!$C27:$QE27,F$1)</f>
        <v>0</v>
      </c>
      <c r="G48" s="6">
        <f>COUNTIFS(入力用シート!$C$2:$QE$2,1,入力用シート!$C25:$QE25,G$1)+COUNTIFS(入力用シート!$C$2:$QE$2,1,入力用シート!$C26:$QE26,G$1)+COUNTIFS(入力用シート!$C$2:$QE$2,1,入力用シート!$C27:$QE27,G$1)</f>
        <v>0</v>
      </c>
      <c r="H48" s="6">
        <f>COUNTIFS(入力用シート!$C$2:$QE$2,1,入力用シート!$C25:$QE25,H$1)+COUNTIFS(入力用シート!$C$2:$QE$2,1,入力用シート!$C26:$QE26,H$1)+COUNTIFS(入力用シート!$C$2:$QE$2,1,入力用シート!$C27:$QE27,H$1)</f>
        <v>0</v>
      </c>
      <c r="I48" s="6">
        <f>COUNTIFS(入力用シート!$C$2:$QE$2,1,入力用シート!$C25:$QE25,I$1)+COUNTIFS(入力用シート!$C$2:$QE$2,1,入力用シート!$C26:$QE26,I$1)+COUNTIFS(入力用シート!$C$2:$QE$2,1,入力用シート!$C27:$QE27,I$1)</f>
        <v>0</v>
      </c>
      <c r="J48" s="6">
        <f>COUNTIFS(入力用シート!$C$2:$QE$2,1,入力用シート!$C25:$QE25,J$1)+COUNTIFS(入力用シート!$C$2:$QE$2,1,入力用シート!$C26:$QE26,J$1)+COUNTIFS(入力用シート!$C$2:$QE$2,1,入力用シート!$C27:$QE27,J$1)</f>
        <v>0</v>
      </c>
      <c r="K48" s="6">
        <f>COUNTIFS(入力用シート!$C$2:$QE$2,1,入力用シート!$C25:$QE25,K$1)+COUNTIFS(入力用シート!$C$2:$QE$2,1,入力用シート!$C26:$QE26,K$1)+COUNTIFS(入力用シート!$C$2:$QE$2,1,入力用シート!$C27:$QE27,K$1)</f>
        <v>0</v>
      </c>
      <c r="L48" s="6">
        <f>COUNTIFS(入力用シート!$C$2:$QE$2,1,入力用シート!$C25:$QE25,L$1)+COUNTIFS(入力用シート!$C$2:$QE$2,1,入力用シート!$C26:$QE26,L$1)+COUNTIFS(入力用シート!$C$2:$QE$2,1,入力用シート!$C27:$QE27,L$1)</f>
        <v>0</v>
      </c>
      <c r="M48" s="6">
        <f>COUNTIFS(入力用シート!$C$2:$QE$2,1,入力用シート!$C25:$QE25,M$1)+COUNTIFS(入力用シート!$C$2:$QE$2,1,入力用シート!$C26:$QE26,M$1)+COUNTIFS(入力用シート!$C$2:$QE$2,1,入力用シート!$C27:$QE27,M$1)</f>
        <v>0</v>
      </c>
      <c r="N48" s="6">
        <f>COUNTIFS(入力用シート!$C$2:$QE$2,1,入力用シート!$C25:$QE25,N$1)+COUNTIFS(入力用シート!$C$2:$QE$2,1,入力用シート!$C26:$QE26,N$1)+COUNTIFS(入力用シート!$C$2:$QE$2,1,入力用シート!$C27:$QE27,N$1)</f>
        <v>0</v>
      </c>
      <c r="O48" s="6">
        <f>COUNTIFS(入力用シート!$C$2:$QE$2,1,入力用シート!$C25:$QE25,O$1)+COUNTIFS(入力用シート!$C$2:$QE$2,1,入力用シート!$C26:$QE26,O$1)+COUNTIFS(入力用シート!$C$2:$QE$2,1,入力用シート!$C27:$QE27,O$1)</f>
        <v>0</v>
      </c>
      <c r="P48" s="6">
        <f>COUNTIFS(入力用シート!$C$2:$QE$2,1,入力用シート!$C25:$QE25,P$1)+COUNTIFS(入力用シート!$C$2:$QE$2,1,入力用シート!$C26:$QE26,P$1)+COUNTIFS(入力用シート!$C$2:$QE$2,1,入力用シート!$C27:$QE27,P$1)</f>
        <v>0</v>
      </c>
      <c r="Q48" s="6">
        <f>COUNTIFS(入力用シート!$C$2:$QE$2,1,入力用シート!$C25:$QE25,Q$1)+COUNTIFS(入力用シート!$C$2:$QE$2,1,入力用シート!$C26:$QE26,Q$1)+COUNTIFS(入力用シート!$C$2:$QE$2,1,入力用シート!$C27:$QE27,Q$1)</f>
        <v>0</v>
      </c>
      <c r="R48" s="6"/>
      <c r="S48" s="6"/>
      <c r="T48" s="6"/>
      <c r="U48" s="6"/>
      <c r="V48" s="6"/>
      <c r="W48" s="6"/>
      <c r="X48" s="6"/>
      <c r="Y48" s="6"/>
      <c r="Z48" s="6"/>
      <c r="AA48" s="7"/>
    </row>
    <row r="49" spans="1:27">
      <c r="A49" s="5" t="s">
        <v>456</v>
      </c>
      <c r="B49" s="6">
        <f>COUNTIFS(入力用シート!$C$2:$QE$2,2,入力用シート!$C25:$QE25,B$1)+COUNTIFS(入力用シート!$C$2:$QE$2,2,入力用シート!$C26:$QE26,B$1)+COUNTIFS(入力用シート!$C$2:$QE$2,2,入力用シート!$C27:$QE27,B$1)</f>
        <v>0</v>
      </c>
      <c r="C49" s="6">
        <f>COUNTIFS(入力用シート!$C$2:$QE$2,2,入力用シート!$C25:$QE25,C$1)+COUNTIFS(入力用シート!$C$2:$QE$2,2,入力用シート!$C26:$QE26,C$1)+COUNTIFS(入力用シート!$C$2:$QE$2,2,入力用シート!$C27:$QE27,C$1)</f>
        <v>0</v>
      </c>
      <c r="D49" s="6">
        <f>COUNTIFS(入力用シート!$C$2:$QE$2,2,入力用シート!$C25:$QE25,D$1)+COUNTIFS(入力用シート!$C$2:$QE$2,2,入力用シート!$C26:$QE26,D$1)+COUNTIFS(入力用シート!$C$2:$QE$2,2,入力用シート!$C27:$QE27,D$1)</f>
        <v>0</v>
      </c>
      <c r="E49" s="6">
        <f>COUNTIFS(入力用シート!$C$2:$QE$2,2,入力用シート!$C25:$QE25,E$1)+COUNTIFS(入力用シート!$C$2:$QE$2,2,入力用シート!$C26:$QE26,E$1)+COUNTIFS(入力用シート!$C$2:$QE$2,2,入力用シート!$C27:$QE27,E$1)</f>
        <v>0</v>
      </c>
      <c r="F49" s="6">
        <f>COUNTIFS(入力用シート!$C$2:$QE$2,2,入力用シート!$C25:$QE25,F$1)+COUNTIFS(入力用シート!$C$2:$QE$2,2,入力用シート!$C26:$QE26,F$1)+COUNTIFS(入力用シート!$C$2:$QE$2,2,入力用シート!$C27:$QE27,F$1)</f>
        <v>0</v>
      </c>
      <c r="G49" s="6">
        <f>COUNTIFS(入力用シート!$C$2:$QE$2,2,入力用シート!$C25:$QE25,G$1)+COUNTIFS(入力用シート!$C$2:$QE$2,2,入力用シート!$C26:$QE26,G$1)+COUNTIFS(入力用シート!$C$2:$QE$2,2,入力用シート!$C27:$QE27,G$1)</f>
        <v>0</v>
      </c>
      <c r="H49" s="6">
        <f>COUNTIFS(入力用シート!$C$2:$QE$2,2,入力用シート!$C25:$QE25,H$1)+COUNTIFS(入力用シート!$C$2:$QE$2,2,入力用シート!$C26:$QE26,H$1)+COUNTIFS(入力用シート!$C$2:$QE$2,2,入力用シート!$C27:$QE27,H$1)</f>
        <v>0</v>
      </c>
      <c r="I49" s="6">
        <f>COUNTIFS(入力用シート!$C$2:$QE$2,2,入力用シート!$C25:$QE25,I$1)+COUNTIFS(入力用シート!$C$2:$QE$2,2,入力用シート!$C26:$QE26,I$1)+COUNTIFS(入力用シート!$C$2:$QE$2,2,入力用シート!$C27:$QE27,I$1)</f>
        <v>0</v>
      </c>
      <c r="J49" s="6">
        <f>COUNTIFS(入力用シート!$C$2:$QE$2,2,入力用シート!$C25:$QE25,J$1)+COUNTIFS(入力用シート!$C$2:$QE$2,2,入力用シート!$C26:$QE26,J$1)+COUNTIFS(入力用シート!$C$2:$QE$2,2,入力用シート!$C27:$QE27,J$1)</f>
        <v>0</v>
      </c>
      <c r="K49" s="6">
        <f>COUNTIFS(入力用シート!$C$2:$QE$2,2,入力用シート!$C25:$QE25,K$1)+COUNTIFS(入力用シート!$C$2:$QE$2,2,入力用シート!$C26:$QE26,K$1)+COUNTIFS(入力用シート!$C$2:$QE$2,2,入力用シート!$C27:$QE27,K$1)</f>
        <v>0</v>
      </c>
      <c r="L49" s="6">
        <f>COUNTIFS(入力用シート!$C$2:$QE$2,2,入力用シート!$C25:$QE25,L$1)+COUNTIFS(入力用シート!$C$2:$QE$2,2,入力用シート!$C26:$QE26,L$1)+COUNTIFS(入力用シート!$C$2:$QE$2,2,入力用シート!$C27:$QE27,L$1)</f>
        <v>0</v>
      </c>
      <c r="M49" s="6">
        <f>COUNTIFS(入力用シート!$C$2:$QE$2,2,入力用シート!$C25:$QE25,M$1)+COUNTIFS(入力用シート!$C$2:$QE$2,2,入力用シート!$C26:$QE26,M$1)+COUNTIFS(入力用シート!$C$2:$QE$2,2,入力用シート!$C27:$QE27,M$1)</f>
        <v>0</v>
      </c>
      <c r="N49" s="6">
        <f>COUNTIFS(入力用シート!$C$2:$QE$2,2,入力用シート!$C25:$QE25,N$1)+COUNTIFS(入力用シート!$C$2:$QE$2,2,入力用シート!$C26:$QE26,N$1)+COUNTIFS(入力用シート!$C$2:$QE$2,2,入力用シート!$C27:$QE27,N$1)</f>
        <v>0</v>
      </c>
      <c r="O49" s="6">
        <f>COUNTIFS(入力用シート!$C$2:$QE$2,2,入力用シート!$C25:$QE25,O$1)+COUNTIFS(入力用シート!$C$2:$QE$2,2,入力用シート!$C26:$QE26,O$1)+COUNTIFS(入力用シート!$C$2:$QE$2,2,入力用シート!$C27:$QE27,O$1)</f>
        <v>0</v>
      </c>
      <c r="P49" s="6">
        <f>COUNTIFS(入力用シート!$C$2:$QE$2,2,入力用シート!$C25:$QE25,P$1)+COUNTIFS(入力用シート!$C$2:$QE$2,2,入力用シート!$C26:$QE26,P$1)+COUNTIFS(入力用シート!$C$2:$QE$2,2,入力用シート!$C27:$QE27,P$1)</f>
        <v>0</v>
      </c>
      <c r="Q49" s="6">
        <f>COUNTIFS(入力用シート!$C$2:$QE$2,2,入力用シート!$C25:$QE25,Q$1)+COUNTIFS(入力用シート!$C$2:$QE$2,2,入力用シート!$C26:$QE26,Q$1)+COUNTIFS(入力用シート!$C$2:$QE$2,2,入力用シート!$C27:$QE27,Q$1)</f>
        <v>0</v>
      </c>
      <c r="R49" s="6"/>
      <c r="S49" s="6"/>
      <c r="T49" s="6"/>
      <c r="U49" s="6"/>
      <c r="V49" s="6"/>
      <c r="W49" s="6"/>
      <c r="X49" s="6"/>
      <c r="Y49" s="6"/>
      <c r="Z49" s="6"/>
      <c r="AA49" s="7"/>
    </row>
    <row r="50" spans="1:27">
      <c r="A50" s="5" t="s">
        <v>142</v>
      </c>
      <c r="B50" s="6">
        <f>COUNTIFS(入力用シート!$C$2:$QE$2,1,入力用シート!$C28:$QE28,B$1)</f>
        <v>0</v>
      </c>
      <c r="C50" s="6">
        <f>COUNTIFS(入力用シート!$C$2:$QE$2,1,入力用シート!$C28:$QE28,C$1)</f>
        <v>0</v>
      </c>
      <c r="D50" s="6">
        <f>COUNTIFS(入力用シート!$C$2:$QE$2,1,入力用シート!$C28:$QE28,D$1)</f>
        <v>0</v>
      </c>
      <c r="E50" s="6">
        <f>COUNTIFS(入力用シート!$C$2:$QE$2,1,入力用シート!$C28:$QE28,E$1)</f>
        <v>0</v>
      </c>
      <c r="F50" s="6">
        <f>COUNTIFS(入力用シート!$C$2:$QE$2,1,入力用シート!$C28:$QE28,F$1)</f>
        <v>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>
      <c r="A51" s="5" t="s">
        <v>143</v>
      </c>
      <c r="B51" s="6">
        <f>COUNTIFS(入力用シート!$C$2:$QE$2,2,入力用シート!$C28:$QE28,B$1)</f>
        <v>0</v>
      </c>
      <c r="C51" s="6">
        <f>COUNTIFS(入力用シート!$C$2:$QE$2,2,入力用シート!$C28:$QE28,C$1)</f>
        <v>0</v>
      </c>
      <c r="D51" s="6">
        <f>COUNTIFS(入力用シート!$C$2:$QE$2,2,入力用シート!$C28:$QE28,D$1)</f>
        <v>0</v>
      </c>
      <c r="E51" s="6">
        <f>COUNTIFS(入力用シート!$C$2:$QE$2,2,入力用シート!$C28:$QE28,E$1)</f>
        <v>0</v>
      </c>
      <c r="F51" s="6">
        <f>COUNTIFS(入力用シート!$C$2:$QE$2,2,入力用シート!$C28:$QE28,F$1)</f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</row>
    <row r="52" spans="1:27">
      <c r="A52" s="5" t="s">
        <v>397</v>
      </c>
      <c r="B52" s="6">
        <f>COUNTIFS(入力用シート!$C$2:$QE$2,1,入力用シート!$C29:$QE29,B$1)</f>
        <v>0</v>
      </c>
      <c r="C52" s="6">
        <f>COUNTIFS(入力用シート!$C$2:$QE$2,1,入力用シート!$C29:$QE29,C$1)</f>
        <v>0</v>
      </c>
      <c r="D52" s="6">
        <f>COUNTIFS(入力用シート!$C$2:$QE$2,1,入力用シート!$C29:$QE29,D$1)</f>
        <v>0</v>
      </c>
      <c r="E52" s="6">
        <f>COUNTIFS(入力用シート!$C$2:$QE$2,1,入力用シート!$C29:$QE29,E$1)</f>
        <v>0</v>
      </c>
      <c r="F52" s="6">
        <f>COUNTIFS(入力用シート!$C$2:$QE$2,1,入力用シート!$C29:$QE29,F$1)</f>
        <v>0</v>
      </c>
      <c r="G52" s="6">
        <f>COUNTIFS(入力用シート!$C$2:$QE$2,1,入力用シート!$C29:$QE29,G$1)</f>
        <v>0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</row>
    <row r="53" spans="1:27">
      <c r="A53" s="5" t="s">
        <v>398</v>
      </c>
      <c r="B53" s="6">
        <f>COUNTIFS(入力用シート!$C$2:$QE$2,2,入力用シート!$C29:$QE29,B$1)</f>
        <v>0</v>
      </c>
      <c r="C53" s="6">
        <f>COUNTIFS(入力用シート!$C$2:$QE$2,2,入力用シート!$C29:$QE29,C$1)</f>
        <v>0</v>
      </c>
      <c r="D53" s="6">
        <f>COUNTIFS(入力用シート!$C$2:$QE$2,2,入力用シート!$C29:$QE29,D$1)</f>
        <v>0</v>
      </c>
      <c r="E53" s="6">
        <f>COUNTIFS(入力用シート!$C$2:$QE$2,2,入力用シート!$C29:$QE29,E$1)</f>
        <v>0</v>
      </c>
      <c r="F53" s="6">
        <f>COUNTIFS(入力用シート!$C$2:$QE$2,2,入力用シート!$C29:$QE29,F$1)</f>
        <v>0</v>
      </c>
      <c r="G53" s="6">
        <f>COUNTIFS(入力用シート!$C$2:$QE$2,2,入力用シート!$C29:$QE29,G$1)</f>
        <v>0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</row>
    <row r="54" spans="1:27">
      <c r="A54" s="5" t="s">
        <v>144</v>
      </c>
      <c r="B54" s="6">
        <f>COUNTIFS(入力用シート!$C$2:$QE$2,1,入力用シート!$C30:$QE30,B$1)</f>
        <v>0</v>
      </c>
      <c r="C54" s="6">
        <f>COUNTIFS(入力用シート!$C$2:$QE$2,1,入力用シート!$C30:$QE30,C$1)</f>
        <v>0</v>
      </c>
      <c r="D54" s="6">
        <f>COUNTIFS(入力用シート!$C$2:$QE$2,1,入力用シート!$C30:$QE30,D$1)</f>
        <v>0</v>
      </c>
      <c r="E54" s="6">
        <f>COUNTIFS(入力用シート!$C$2:$QE$2,1,入力用シート!$C30:$QE30,E$1)</f>
        <v>0</v>
      </c>
      <c r="F54" s="6">
        <f>COUNTIFS(入力用シート!$C$2:$QE$2,1,入力用シート!$C30:$QE30,F$1)</f>
        <v>0</v>
      </c>
      <c r="G54" s="6">
        <f>COUNTIFS(入力用シート!$C$2:$QE$2,1,入力用シート!$C30:$QE30,G$1)</f>
        <v>0</v>
      </c>
      <c r="H54" s="6">
        <f>COUNTIFS(入力用シート!$C$2:$QE$2,1,入力用シート!$C30:$QE30,H$1)</f>
        <v>0</v>
      </c>
      <c r="I54" s="6">
        <f>COUNTIFS(入力用シート!$C$2:$QE$2,1,入力用シート!$C30:$QE30,I$1)</f>
        <v>0</v>
      </c>
      <c r="J54" s="6">
        <f>COUNTIFS(入力用シート!$C$2:$QE$2,1,入力用シート!$C30:$QE30,J$1)</f>
        <v>0</v>
      </c>
      <c r="K54" s="6">
        <f>COUNTIFS(入力用シート!$C$2:$QE$2,1,入力用シート!$C30:$QE30,K$1)</f>
        <v>0</v>
      </c>
      <c r="L54" s="6">
        <f>COUNTIFS(入力用シート!$C$2:$QE$2,1,入力用シート!$C30:$QE30,L$1)</f>
        <v>0</v>
      </c>
      <c r="M54" s="6">
        <f>COUNTIFS(入力用シート!$C$2:$QE$2,1,入力用シート!$C30:$QE30,M$1)</f>
        <v>0</v>
      </c>
      <c r="N54" s="6">
        <f>COUNTIFS(入力用シート!$C$2:$QE$2,1,入力用シート!$C30:$QE30,N$1)</f>
        <v>0</v>
      </c>
      <c r="O54" s="6">
        <f>COUNTIFS(入力用シート!$C$2:$QE$2,1,入力用シート!$C30:$QE30,O$1)</f>
        <v>0</v>
      </c>
      <c r="P54" s="6">
        <f>COUNTIF(入力用シート!$C30:$QE30,P$1)</f>
        <v>0</v>
      </c>
      <c r="Q54" s="6">
        <f>COUNTIF(入力用シート!$C30:$QE30,Q$1)</f>
        <v>0</v>
      </c>
      <c r="R54" s="6">
        <f>COUNTIF(入力用シート!$C30:$QE30,R$1)</f>
        <v>0</v>
      </c>
      <c r="S54" s="6">
        <f>COUNTIF(入力用シート!$C30:$QE30,S$1)</f>
        <v>0</v>
      </c>
      <c r="T54" s="6">
        <f>COUNTIF(入力用シート!$C30:$QE30,T$1)</f>
        <v>0</v>
      </c>
      <c r="U54" s="6">
        <f>COUNTIF(入力用シート!$C30:$QE30,U$1)</f>
        <v>0</v>
      </c>
      <c r="V54" s="6">
        <f>COUNTIF(入力用シート!$C30:$QE30,V$1)</f>
        <v>0</v>
      </c>
      <c r="W54" s="6"/>
      <c r="X54" s="6"/>
      <c r="Y54" s="6"/>
      <c r="Z54" s="6"/>
      <c r="AA54" s="7"/>
    </row>
    <row r="55" spans="1:27">
      <c r="A55" s="5" t="s">
        <v>146</v>
      </c>
      <c r="B55" s="6">
        <f>COUNTIFS(入力用シート!$C$2:$QE$2,1,入力用シート!$C31:$QE31,B$1)</f>
        <v>0</v>
      </c>
      <c r="C55" s="6">
        <f>COUNTIFS(入力用シート!$C$2:$QE$2,1,入力用シート!$C31:$QE31,C$1)</f>
        <v>0</v>
      </c>
      <c r="D55" s="6">
        <f>COUNTIFS(入力用シート!$C$2:$QE$2,1,入力用シート!$C31:$QE31,D$1)</f>
        <v>0</v>
      </c>
      <c r="E55" s="6">
        <f>COUNTIFS(入力用シート!$C$2:$QE$2,1,入力用シート!$C31:$QE31,E$1)</f>
        <v>0</v>
      </c>
      <c r="F55" s="6">
        <f>COUNTIFS(入力用シート!$C$2:$QE$2,1,入力用シート!$C31:$QE31,F$1)</f>
        <v>0</v>
      </c>
      <c r="G55" s="6">
        <f>COUNTIFS(入力用シート!$C$2:$QE$2,1,入力用シート!$C31:$QE31,G$1)</f>
        <v>0</v>
      </c>
      <c r="H55" s="6">
        <f>COUNTIFS(入力用シート!$C$2:$QE$2,1,入力用シート!$C31:$QE31,H$1)</f>
        <v>0</v>
      </c>
      <c r="I55" s="6">
        <f>COUNTIFS(入力用シート!$C$2:$QE$2,1,入力用シート!$C31:$QE31,I$1)</f>
        <v>0</v>
      </c>
      <c r="J55" s="6">
        <f>COUNTIFS(入力用シート!$C$2:$QE$2,1,入力用シート!$C31:$QE31,J$1)</f>
        <v>0</v>
      </c>
      <c r="K55" s="6">
        <f>COUNTIFS(入力用シート!$C$2:$QE$2,1,入力用シート!$C31:$QE31,K$1)</f>
        <v>0</v>
      </c>
      <c r="L55" s="6">
        <f>COUNTIFS(入力用シート!$C$2:$QE$2,1,入力用シート!$C31:$QE31,L$1)</f>
        <v>0</v>
      </c>
      <c r="M55" s="6">
        <f>COUNTIFS(入力用シート!$C$2:$QE$2,1,入力用シート!$C31:$QE31,M$1)</f>
        <v>0</v>
      </c>
      <c r="N55" s="6">
        <f>COUNTIFS(入力用シート!$C$2:$QE$2,1,入力用シート!$C31:$QE31,N$1)</f>
        <v>0</v>
      </c>
      <c r="O55" s="6">
        <f>COUNTIFS(入力用シート!$C$2:$QE$2,1,入力用シート!$C31:$QE31,O$1)</f>
        <v>0</v>
      </c>
      <c r="P55" s="6">
        <f>COUNTIF(入力用シート!$C31:$QE31,P$1)</f>
        <v>0</v>
      </c>
      <c r="Q55" s="6">
        <f>COUNTIF(入力用シート!$C31:$QE31,Q$1)</f>
        <v>0</v>
      </c>
      <c r="R55" s="6">
        <f>COUNTIF(入力用シート!$C31:$QE31,R$1)</f>
        <v>0</v>
      </c>
      <c r="S55" s="6">
        <f>COUNTIF(入力用シート!$C31:$QE31,S$1)</f>
        <v>0</v>
      </c>
      <c r="T55" s="6">
        <f>COUNTIF(入力用シート!$C31:$QE31,T$1)</f>
        <v>0</v>
      </c>
      <c r="U55" s="6">
        <f>COUNTIF(入力用シート!$C31:$QE31,U$1)</f>
        <v>0</v>
      </c>
      <c r="V55" s="6">
        <f>COUNTIF(入力用シート!$C31:$QE31,V$1)</f>
        <v>0</v>
      </c>
      <c r="W55" s="6"/>
      <c r="X55" s="6"/>
      <c r="Y55" s="6"/>
      <c r="Z55" s="6"/>
      <c r="AA55" s="7"/>
    </row>
    <row r="56" spans="1:27">
      <c r="A56" s="5" t="s">
        <v>147</v>
      </c>
      <c r="B56" s="6">
        <f>COUNTIFS(入力用シート!$C$2:$QE$2,1,入力用シート!$C32:$QE32,B$1)</f>
        <v>0</v>
      </c>
      <c r="C56" s="6">
        <f>COUNTIFS(入力用シート!$C$2:$QE$2,1,入力用シート!$C32:$QE32,C$1)</f>
        <v>0</v>
      </c>
      <c r="D56" s="6">
        <f>COUNTIFS(入力用シート!$C$2:$QE$2,1,入力用シート!$C32:$QE32,D$1)</f>
        <v>0</v>
      </c>
      <c r="E56" s="6">
        <f>COUNTIFS(入力用シート!$C$2:$QE$2,1,入力用シート!$C32:$QE32,E$1)</f>
        <v>0</v>
      </c>
      <c r="F56" s="6">
        <f>COUNTIFS(入力用シート!$C$2:$QE$2,1,入力用シート!$C32:$QE32,F$1)</f>
        <v>0</v>
      </c>
      <c r="G56" s="6">
        <f>COUNTIFS(入力用シート!$C$2:$QE$2,1,入力用シート!$C32:$QE32,G$1)</f>
        <v>0</v>
      </c>
      <c r="H56" s="6">
        <f>COUNTIFS(入力用シート!$C$2:$QE$2,1,入力用シート!$C32:$QE32,H$1)</f>
        <v>0</v>
      </c>
      <c r="I56" s="6">
        <f>COUNTIFS(入力用シート!$C$2:$QE$2,1,入力用シート!$C32:$QE32,I$1)</f>
        <v>0</v>
      </c>
      <c r="J56" s="6">
        <f>COUNTIFS(入力用シート!$C$2:$QE$2,1,入力用シート!$C32:$QE32,J$1)</f>
        <v>0</v>
      </c>
      <c r="K56" s="6">
        <f>COUNTIFS(入力用シート!$C$2:$QE$2,1,入力用シート!$C32:$QE32,K$1)</f>
        <v>0</v>
      </c>
      <c r="L56" s="6">
        <f>COUNTIFS(入力用シート!$C$2:$QE$2,1,入力用シート!$C32:$QE32,L$1)</f>
        <v>0</v>
      </c>
      <c r="M56" s="6">
        <f>COUNTIFS(入力用シート!$C$2:$QE$2,1,入力用シート!$C32:$QE32,M$1)</f>
        <v>0</v>
      </c>
      <c r="N56" s="6">
        <f>COUNTIFS(入力用シート!$C$2:$QE$2,1,入力用シート!$C32:$QE32,N$1)</f>
        <v>0</v>
      </c>
      <c r="O56" s="6">
        <f>COUNTIFS(入力用シート!$C$2:$QE$2,1,入力用シート!$C32:$QE32,O$1)</f>
        <v>0</v>
      </c>
      <c r="P56" s="6">
        <f>COUNTIF(入力用シート!$C32:$QE32,P$1)</f>
        <v>0</v>
      </c>
      <c r="Q56" s="6">
        <f>COUNTIF(入力用シート!$C32:$QE32,Q$1)</f>
        <v>0</v>
      </c>
      <c r="R56" s="6">
        <f>COUNTIF(入力用シート!$C32:$QE32,R$1)</f>
        <v>0</v>
      </c>
      <c r="S56" s="6">
        <f>COUNTIF(入力用シート!$C32:$QE32,S$1)</f>
        <v>0</v>
      </c>
      <c r="T56" s="6">
        <f>COUNTIF(入力用シート!$C32:$QE32,T$1)</f>
        <v>0</v>
      </c>
      <c r="U56" s="6">
        <f>COUNTIF(入力用シート!$C32:$QE32,U$1)</f>
        <v>0</v>
      </c>
      <c r="V56" s="6">
        <f>COUNTIF(入力用シート!$C32:$QE32,V$1)</f>
        <v>0</v>
      </c>
      <c r="W56" s="6"/>
      <c r="X56" s="6"/>
      <c r="Y56" s="6"/>
      <c r="Z56" s="6"/>
      <c r="AA56" s="7"/>
    </row>
    <row r="57" spans="1:27">
      <c r="A57" s="5" t="s">
        <v>145</v>
      </c>
      <c r="B57" s="6">
        <f>B54*3+B55*2+B56</f>
        <v>0</v>
      </c>
      <c r="C57" s="6">
        <f t="shared" ref="C57:V57" si="7">C54*3+C55*2+C56</f>
        <v>0</v>
      </c>
      <c r="D57" s="6">
        <f t="shared" si="7"/>
        <v>0</v>
      </c>
      <c r="E57" s="6">
        <f t="shared" si="7"/>
        <v>0</v>
      </c>
      <c r="F57" s="6">
        <f t="shared" si="7"/>
        <v>0</v>
      </c>
      <c r="G57" s="6">
        <f t="shared" si="7"/>
        <v>0</v>
      </c>
      <c r="H57" s="6">
        <f t="shared" si="7"/>
        <v>0</v>
      </c>
      <c r="I57" s="6">
        <f t="shared" si="7"/>
        <v>0</v>
      </c>
      <c r="J57" s="6">
        <f t="shared" si="7"/>
        <v>0</v>
      </c>
      <c r="K57" s="6">
        <f t="shared" si="7"/>
        <v>0</v>
      </c>
      <c r="L57" s="6">
        <f t="shared" si="7"/>
        <v>0</v>
      </c>
      <c r="M57" s="6">
        <f t="shared" si="7"/>
        <v>0</v>
      </c>
      <c r="N57" s="6">
        <f t="shared" si="7"/>
        <v>0</v>
      </c>
      <c r="O57" s="6">
        <f t="shared" si="7"/>
        <v>0</v>
      </c>
      <c r="P57" s="6">
        <f t="shared" si="7"/>
        <v>0</v>
      </c>
      <c r="Q57" s="6">
        <f t="shared" si="7"/>
        <v>0</v>
      </c>
      <c r="R57" s="6">
        <f t="shared" si="7"/>
        <v>0</v>
      </c>
      <c r="S57" s="6">
        <f t="shared" si="7"/>
        <v>0</v>
      </c>
      <c r="T57" s="6">
        <f t="shared" si="7"/>
        <v>0</v>
      </c>
      <c r="U57" s="6">
        <f t="shared" si="7"/>
        <v>0</v>
      </c>
      <c r="V57" s="6">
        <f t="shared" si="7"/>
        <v>0</v>
      </c>
      <c r="W57" s="6"/>
      <c r="X57" s="6"/>
      <c r="Y57" s="6"/>
      <c r="Z57" s="6"/>
      <c r="AA57" s="7"/>
    </row>
    <row r="58" spans="1:27">
      <c r="A58" s="5" t="s">
        <v>148</v>
      </c>
      <c r="B58" s="6">
        <f>COUNTIFS(入力用シート!$C$2:$QE$2,2,入力用シート!$C30:$QE30,B$1)</f>
        <v>0</v>
      </c>
      <c r="C58" s="6">
        <f>COUNTIFS(入力用シート!$C$2:$QE$2,2,入力用シート!$C30:$QE30,C$1)</f>
        <v>0</v>
      </c>
      <c r="D58" s="6">
        <f>COUNTIFS(入力用シート!$C$2:$QE$2,2,入力用シート!$C30:$QE30,D$1)</f>
        <v>0</v>
      </c>
      <c r="E58" s="6">
        <f>COUNTIFS(入力用シート!$C$2:$QE$2,2,入力用シート!$C30:$QE30,E$1)</f>
        <v>0</v>
      </c>
      <c r="F58" s="6">
        <f>COUNTIFS(入力用シート!$C$2:$QE$2,2,入力用シート!$C30:$QE30,F$1)</f>
        <v>0</v>
      </c>
      <c r="G58" s="6">
        <f>COUNTIFS(入力用シート!$C$2:$QE$2,2,入力用シート!$C30:$QE30,G$1)</f>
        <v>0</v>
      </c>
      <c r="H58" s="6">
        <f>COUNTIFS(入力用シート!$C$2:$QE$2,2,入力用シート!$C30:$QE30,H$1)</f>
        <v>0</v>
      </c>
      <c r="I58" s="6">
        <f>COUNTIFS(入力用シート!$C$2:$QE$2,2,入力用シート!$C30:$QE30,I$1)</f>
        <v>0</v>
      </c>
      <c r="J58" s="6">
        <f>COUNTIFS(入力用シート!$C$2:$QE$2,2,入力用シート!$C30:$QE30,J$1)</f>
        <v>0</v>
      </c>
      <c r="K58" s="6">
        <f>COUNTIFS(入力用シート!$C$2:$QE$2,2,入力用シート!$C30:$QE30,K$1)</f>
        <v>0</v>
      </c>
      <c r="L58" s="6">
        <f>COUNTIFS(入力用シート!$C$2:$QE$2,2,入力用シート!$C30:$QE30,L$1)</f>
        <v>0</v>
      </c>
      <c r="M58" s="6">
        <f>COUNTIFS(入力用シート!$C$2:$QE$2,2,入力用シート!$C30:$QE30,M$1)</f>
        <v>0</v>
      </c>
      <c r="N58" s="6">
        <f>COUNTIFS(入力用シート!$C$2:$QE$2,2,入力用シート!$C30:$QE30,N$1)</f>
        <v>0</v>
      </c>
      <c r="O58" s="6">
        <f>COUNTIFS(入力用シート!$C$2:$QE$2,2,入力用シート!$C30:$QE30,O$1)</f>
        <v>0</v>
      </c>
      <c r="P58" s="6">
        <f>COUNTIFS(入力用シート!$C$2:$QE$2,2,入力用シート!$C30:$QE30,P$1)</f>
        <v>0</v>
      </c>
      <c r="Q58" s="6">
        <f>COUNTIFS(入力用シート!$C$2:$QE$2,2,入力用シート!$C30:$QE30,Q$1)</f>
        <v>0</v>
      </c>
      <c r="R58" s="6">
        <f>COUNTIFS(入力用シート!$C$2:$QE$2,2,入力用シート!$C30:$QE30,R$1)</f>
        <v>0</v>
      </c>
      <c r="S58" s="6">
        <f>COUNTIFS(入力用シート!$C$2:$QE$2,2,入力用シート!$C30:$QE30,S$1)</f>
        <v>0</v>
      </c>
      <c r="T58" s="6">
        <f>COUNTIFS(入力用シート!$C$2:$QE$2,2,入力用シート!$C30:$QE30,T$1)</f>
        <v>0</v>
      </c>
      <c r="U58" s="6">
        <f>COUNTIFS(入力用シート!$C$2:$QE$2,2,入力用シート!$C30:$QE30,U$1)</f>
        <v>0</v>
      </c>
      <c r="V58" s="6">
        <f>COUNTIFS(入力用シート!$C$2:$QE$2,2,入力用シート!$C30:$QE30,V$1)</f>
        <v>0</v>
      </c>
      <c r="W58" s="6"/>
      <c r="X58" s="6"/>
      <c r="Y58" s="6"/>
      <c r="Z58" s="6"/>
      <c r="AA58" s="7"/>
    </row>
    <row r="59" spans="1:27">
      <c r="A59" s="5" t="s">
        <v>149</v>
      </c>
      <c r="B59" s="6">
        <f>COUNTIFS(入力用シート!$C$2:$QE$2,2,入力用シート!$C31:$QE31,B$1)</f>
        <v>0</v>
      </c>
      <c r="C59" s="6">
        <f>COUNTIFS(入力用シート!$C$2:$QE$2,2,入力用シート!$C31:$QE31,C$1)</f>
        <v>0</v>
      </c>
      <c r="D59" s="6">
        <f>COUNTIFS(入力用シート!$C$2:$QE$2,2,入力用シート!$C31:$QE31,D$1)</f>
        <v>0</v>
      </c>
      <c r="E59" s="6">
        <f>COUNTIFS(入力用シート!$C$2:$QE$2,2,入力用シート!$C31:$QE31,E$1)</f>
        <v>0</v>
      </c>
      <c r="F59" s="6">
        <f>COUNTIFS(入力用シート!$C$2:$QE$2,2,入力用シート!$C31:$QE31,F$1)</f>
        <v>0</v>
      </c>
      <c r="G59" s="6">
        <f>COUNTIFS(入力用シート!$C$2:$QE$2,2,入力用シート!$C31:$QE31,G$1)</f>
        <v>0</v>
      </c>
      <c r="H59" s="6">
        <f>COUNTIFS(入力用シート!$C$2:$QE$2,2,入力用シート!$C31:$QE31,H$1)</f>
        <v>0</v>
      </c>
      <c r="I59" s="6">
        <f>COUNTIFS(入力用シート!$C$2:$QE$2,2,入力用シート!$C31:$QE31,I$1)</f>
        <v>0</v>
      </c>
      <c r="J59" s="6">
        <f>COUNTIFS(入力用シート!$C$2:$QE$2,2,入力用シート!$C31:$QE31,J$1)</f>
        <v>0</v>
      </c>
      <c r="K59" s="6">
        <f>COUNTIFS(入力用シート!$C$2:$QE$2,2,入力用シート!$C31:$QE31,K$1)</f>
        <v>0</v>
      </c>
      <c r="L59" s="6">
        <f>COUNTIFS(入力用シート!$C$2:$QE$2,2,入力用シート!$C31:$QE31,L$1)</f>
        <v>0</v>
      </c>
      <c r="M59" s="6">
        <f>COUNTIFS(入力用シート!$C$2:$QE$2,2,入力用シート!$C31:$QE31,M$1)</f>
        <v>0</v>
      </c>
      <c r="N59" s="6">
        <f>COUNTIFS(入力用シート!$C$2:$QE$2,2,入力用シート!$C31:$QE31,N$1)</f>
        <v>0</v>
      </c>
      <c r="O59" s="6">
        <f>COUNTIFS(入力用シート!$C$2:$QE$2,2,入力用シート!$C31:$QE31,O$1)</f>
        <v>0</v>
      </c>
      <c r="P59" s="6">
        <f>COUNTIFS(入力用シート!$C$2:$QE$2,2,入力用シート!$C31:$QE31,P$1)</f>
        <v>0</v>
      </c>
      <c r="Q59" s="6">
        <f>COUNTIFS(入力用シート!$C$2:$QE$2,2,入力用シート!$C31:$QE31,Q$1)</f>
        <v>0</v>
      </c>
      <c r="R59" s="6">
        <f>COUNTIFS(入力用シート!$C$2:$QE$2,2,入力用シート!$C31:$QE31,R$1)</f>
        <v>0</v>
      </c>
      <c r="S59" s="6">
        <f>COUNTIFS(入力用シート!$C$2:$QE$2,2,入力用シート!$C31:$QE31,S$1)</f>
        <v>0</v>
      </c>
      <c r="T59" s="6">
        <f>COUNTIFS(入力用シート!$C$2:$QE$2,2,入力用シート!$C31:$QE31,T$1)</f>
        <v>0</v>
      </c>
      <c r="U59" s="6">
        <f>COUNTIFS(入力用シート!$C$2:$QE$2,2,入力用シート!$C31:$QE31,U$1)</f>
        <v>0</v>
      </c>
      <c r="V59" s="6">
        <f>COUNTIFS(入力用シート!$C$2:$QE$2,2,入力用シート!$C31:$QE31,V$1)</f>
        <v>0</v>
      </c>
      <c r="W59" s="6"/>
      <c r="X59" s="6"/>
      <c r="Y59" s="6"/>
      <c r="Z59" s="6"/>
      <c r="AA59" s="7"/>
    </row>
    <row r="60" spans="1:27">
      <c r="A60" s="5" t="s">
        <v>150</v>
      </c>
      <c r="B60" s="6">
        <f>COUNTIFS(入力用シート!$C$2:$QE$2,2,入力用シート!$C32:$QE32,B$1)</f>
        <v>0</v>
      </c>
      <c r="C60" s="6">
        <f>COUNTIFS(入力用シート!$C$2:$QE$2,2,入力用シート!$C32:$QE32,C$1)</f>
        <v>0</v>
      </c>
      <c r="D60" s="6">
        <f>COUNTIFS(入力用シート!$C$2:$QE$2,2,入力用シート!$C32:$QE32,D$1)</f>
        <v>0</v>
      </c>
      <c r="E60" s="6">
        <f>COUNTIFS(入力用シート!$C$2:$QE$2,2,入力用シート!$C32:$QE32,E$1)</f>
        <v>0</v>
      </c>
      <c r="F60" s="6">
        <f>COUNTIFS(入力用シート!$C$2:$QE$2,2,入力用シート!$C32:$QE32,F$1)</f>
        <v>0</v>
      </c>
      <c r="G60" s="6">
        <f>COUNTIFS(入力用シート!$C$2:$QE$2,2,入力用シート!$C32:$QE32,G$1)</f>
        <v>0</v>
      </c>
      <c r="H60" s="6">
        <f>COUNTIFS(入力用シート!$C$2:$QE$2,2,入力用シート!$C32:$QE32,H$1)</f>
        <v>0</v>
      </c>
      <c r="I60" s="6">
        <f>COUNTIFS(入力用シート!$C$2:$QE$2,2,入力用シート!$C32:$QE32,I$1)</f>
        <v>0</v>
      </c>
      <c r="J60" s="6">
        <f>COUNTIFS(入力用シート!$C$2:$QE$2,2,入力用シート!$C32:$QE32,J$1)</f>
        <v>0</v>
      </c>
      <c r="K60" s="6">
        <f>COUNTIFS(入力用シート!$C$2:$QE$2,2,入力用シート!$C32:$QE32,K$1)</f>
        <v>0</v>
      </c>
      <c r="L60" s="6">
        <f>COUNTIFS(入力用シート!$C$2:$QE$2,2,入力用シート!$C32:$QE32,L$1)</f>
        <v>0</v>
      </c>
      <c r="M60" s="6">
        <f>COUNTIFS(入力用シート!$C$2:$QE$2,2,入力用シート!$C32:$QE32,M$1)</f>
        <v>0</v>
      </c>
      <c r="N60" s="6">
        <f>COUNTIFS(入力用シート!$C$2:$QE$2,2,入力用シート!$C32:$QE32,N$1)</f>
        <v>0</v>
      </c>
      <c r="O60" s="6">
        <f>COUNTIFS(入力用シート!$C$2:$QE$2,2,入力用シート!$C32:$QE32,O$1)</f>
        <v>0</v>
      </c>
      <c r="P60" s="6">
        <f>COUNTIFS(入力用シート!$C$2:$QE$2,2,入力用シート!$C32:$QE32,P$1)</f>
        <v>0</v>
      </c>
      <c r="Q60" s="6">
        <f>COUNTIFS(入力用シート!$C$2:$QE$2,2,入力用シート!$C32:$QE32,Q$1)</f>
        <v>0</v>
      </c>
      <c r="R60" s="6">
        <f>COUNTIFS(入力用シート!$C$2:$QE$2,2,入力用シート!$C32:$QE32,R$1)</f>
        <v>0</v>
      </c>
      <c r="S60" s="6">
        <f>COUNTIFS(入力用シート!$C$2:$QE$2,2,入力用シート!$C32:$QE32,S$1)</f>
        <v>0</v>
      </c>
      <c r="T60" s="6">
        <f>COUNTIFS(入力用シート!$C$2:$QE$2,2,入力用シート!$C32:$QE32,T$1)</f>
        <v>0</v>
      </c>
      <c r="U60" s="6">
        <f>COUNTIFS(入力用シート!$C$2:$QE$2,2,入力用シート!$C32:$QE32,U$1)</f>
        <v>0</v>
      </c>
      <c r="V60" s="6">
        <f>COUNTIFS(入力用シート!$C$2:$QE$2,2,入力用シート!$C32:$QE32,V$1)</f>
        <v>0</v>
      </c>
      <c r="W60" s="6"/>
      <c r="X60" s="6"/>
      <c r="Y60" s="6"/>
      <c r="Z60" s="6"/>
      <c r="AA60" s="7"/>
    </row>
    <row r="61" spans="1:27">
      <c r="A61" s="5" t="s">
        <v>151</v>
      </c>
      <c r="B61" s="6">
        <f>B58*3+B59*2+B60</f>
        <v>0</v>
      </c>
      <c r="C61" s="6">
        <f t="shared" ref="C61:O61" si="8">C58*3+C59*2+C60</f>
        <v>0</v>
      </c>
      <c r="D61" s="6">
        <f t="shared" si="8"/>
        <v>0</v>
      </c>
      <c r="E61" s="6">
        <f t="shared" si="8"/>
        <v>0</v>
      </c>
      <c r="F61" s="6">
        <f t="shared" si="8"/>
        <v>0</v>
      </c>
      <c r="G61" s="6">
        <f t="shared" si="8"/>
        <v>0</v>
      </c>
      <c r="H61" s="6">
        <f t="shared" si="8"/>
        <v>0</v>
      </c>
      <c r="I61" s="6">
        <f t="shared" si="8"/>
        <v>0</v>
      </c>
      <c r="J61" s="6">
        <f t="shared" si="8"/>
        <v>0</v>
      </c>
      <c r="K61" s="6">
        <f t="shared" si="8"/>
        <v>0</v>
      </c>
      <c r="L61" s="6">
        <f t="shared" si="8"/>
        <v>0</v>
      </c>
      <c r="M61" s="6">
        <f t="shared" si="8"/>
        <v>0</v>
      </c>
      <c r="N61" s="6">
        <f t="shared" si="8"/>
        <v>0</v>
      </c>
      <c r="O61" s="6">
        <f t="shared" si="8"/>
        <v>0</v>
      </c>
      <c r="P61" s="6">
        <f t="shared" ref="P61:V61" si="9">P58*3+P59*2+P60</f>
        <v>0</v>
      </c>
      <c r="Q61" s="6">
        <f t="shared" si="9"/>
        <v>0</v>
      </c>
      <c r="R61" s="6">
        <f t="shared" si="9"/>
        <v>0</v>
      </c>
      <c r="S61" s="6">
        <f t="shared" si="9"/>
        <v>0</v>
      </c>
      <c r="T61" s="6">
        <f t="shared" si="9"/>
        <v>0</v>
      </c>
      <c r="U61" s="6">
        <f t="shared" si="9"/>
        <v>0</v>
      </c>
      <c r="V61" s="6">
        <f t="shared" si="9"/>
        <v>0</v>
      </c>
      <c r="W61" s="6"/>
      <c r="X61" s="6"/>
      <c r="Y61" s="6"/>
      <c r="Z61" s="6"/>
      <c r="AA61" s="7"/>
    </row>
    <row r="62" spans="1:27">
      <c r="A62" s="5" t="s">
        <v>152</v>
      </c>
      <c r="B62" s="6">
        <f>COUNTIFS(入力用シート!$C$2:$QE$2,1,入力用シート!$C33:$QE33,B$1)</f>
        <v>0</v>
      </c>
      <c r="C62" s="6">
        <f>COUNTIFS(入力用シート!$C$2:$QE$2,1,入力用シート!$C33:$QE33,C$1)</f>
        <v>0</v>
      </c>
      <c r="D62" s="6">
        <f>COUNTIFS(入力用シート!$C$2:$QE$2,1,入力用シート!$C33:$QE33,D$1)</f>
        <v>0</v>
      </c>
      <c r="E62" s="6">
        <f>COUNTIFS(入力用シート!$C$2:$QE$2,1,入力用シート!$C33:$QE33,E$1)</f>
        <v>0</v>
      </c>
      <c r="F62" s="6">
        <f>COUNTIFS(入力用シート!$C$2:$QE$2,1,入力用シート!$C33:$QE33,F$1)</f>
        <v>0</v>
      </c>
      <c r="G62" s="6">
        <f>COUNTIFS(入力用シート!$C$2:$QE$2,1,入力用シート!$C33:$QE33,G$1)</f>
        <v>0</v>
      </c>
      <c r="H62" s="6">
        <f>COUNTIFS(入力用シート!$C$2:$QE$2,1,入力用シート!$C33:$QE33,H$1)</f>
        <v>0</v>
      </c>
      <c r="I62" s="6">
        <f>COUNTIFS(入力用シート!$C$2:$QE$2,1,入力用シート!$C33:$QE33,I$1)</f>
        <v>0</v>
      </c>
      <c r="J62" s="6">
        <f>COUNTIFS(入力用シート!$C$2:$QE$2,1,入力用シート!$C33:$QE33,J$1)</f>
        <v>0</v>
      </c>
      <c r="K62" s="6">
        <f>COUNTIFS(入力用シート!$C$2:$QE$2,1,入力用シート!$C33:$QE33,K$1)</f>
        <v>0</v>
      </c>
      <c r="L62" s="6">
        <f>COUNTIFS(入力用シート!$C$2:$QE$2,1,入力用シート!$C33:$QE33,L$1)</f>
        <v>0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>
      <c r="A63" s="5" t="s">
        <v>153</v>
      </c>
      <c r="B63" s="6">
        <f>COUNTIFS(入力用シート!$C$2:$QE$2,1,入力用シート!$C34:$QE34,B$1)</f>
        <v>0</v>
      </c>
      <c r="C63" s="6">
        <f>COUNTIFS(入力用シート!$C$2:$QE$2,1,入力用シート!$C34:$QE34,C$1)</f>
        <v>0</v>
      </c>
      <c r="D63" s="6">
        <f>COUNTIFS(入力用シート!$C$2:$QE$2,1,入力用シート!$C34:$QE34,D$1)</f>
        <v>0</v>
      </c>
      <c r="E63" s="6">
        <f>COUNTIFS(入力用シート!$C$2:$QE$2,1,入力用シート!$C34:$QE34,E$1)</f>
        <v>0</v>
      </c>
      <c r="F63" s="6">
        <f>COUNTIFS(入力用シート!$C$2:$QE$2,1,入力用シート!$C34:$QE34,F$1)</f>
        <v>0</v>
      </c>
      <c r="G63" s="6">
        <f>COUNTIFS(入力用シート!$C$2:$QE$2,1,入力用シート!$C34:$QE34,G$1)</f>
        <v>0</v>
      </c>
      <c r="H63" s="6">
        <f>COUNTIFS(入力用シート!$C$2:$QE$2,1,入力用シート!$C34:$QE34,H$1)</f>
        <v>0</v>
      </c>
      <c r="I63" s="6">
        <f>COUNTIFS(入力用シート!$C$2:$QE$2,1,入力用シート!$C34:$QE34,I$1)</f>
        <v>0</v>
      </c>
      <c r="J63" s="6">
        <f>COUNTIFS(入力用シート!$C$2:$QE$2,1,入力用シート!$C34:$QE34,J$1)</f>
        <v>0</v>
      </c>
      <c r="K63" s="6">
        <f>COUNTIFS(入力用シート!$C$2:$QE$2,1,入力用シート!$C34:$QE34,K$1)</f>
        <v>0</v>
      </c>
      <c r="L63" s="6">
        <f>COUNTIFS(入力用シート!$C$2:$QE$2,1,入力用シート!$C34:$QE34,L$1)</f>
        <v>0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7"/>
    </row>
    <row r="64" spans="1:27">
      <c r="A64" s="5" t="s">
        <v>154</v>
      </c>
      <c r="B64" s="6">
        <f>COUNTIFS(入力用シート!$C$2:$QE$2,1,入力用シート!$C35:$QE35,B$1)</f>
        <v>0</v>
      </c>
      <c r="C64" s="6">
        <f>COUNTIFS(入力用シート!$C$2:$QE$2,1,入力用シート!$C35:$QE35,C$1)</f>
        <v>0</v>
      </c>
      <c r="D64" s="6">
        <f>COUNTIFS(入力用シート!$C$2:$QE$2,1,入力用シート!$C35:$QE35,D$1)</f>
        <v>0</v>
      </c>
      <c r="E64" s="6">
        <f>COUNTIFS(入力用シート!$C$2:$QE$2,1,入力用シート!$C35:$QE35,E$1)</f>
        <v>0</v>
      </c>
      <c r="F64" s="6">
        <f>COUNTIFS(入力用シート!$C$2:$QE$2,1,入力用シート!$C35:$QE35,F$1)</f>
        <v>0</v>
      </c>
      <c r="G64" s="6">
        <f>COUNTIFS(入力用シート!$C$2:$QE$2,1,入力用シート!$C35:$QE35,G$1)</f>
        <v>0</v>
      </c>
      <c r="H64" s="6">
        <f>COUNTIFS(入力用シート!$C$2:$QE$2,1,入力用シート!$C35:$QE35,H$1)</f>
        <v>0</v>
      </c>
      <c r="I64" s="6">
        <f>COUNTIFS(入力用シート!$C$2:$QE$2,1,入力用シート!$C35:$QE35,I$1)</f>
        <v>0</v>
      </c>
      <c r="J64" s="6">
        <f>COUNTIFS(入力用シート!$C$2:$QE$2,1,入力用シート!$C35:$QE35,J$1)</f>
        <v>0</v>
      </c>
      <c r="K64" s="6">
        <f>COUNTIFS(入力用シート!$C$2:$QE$2,1,入力用シート!$C35:$QE35,K$1)</f>
        <v>0</v>
      </c>
      <c r="L64" s="6">
        <f>COUNTIFS(入力用シート!$C$2:$QE$2,1,入力用シート!$C35:$QE35,L$1)</f>
        <v>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7"/>
    </row>
    <row r="65" spans="1:33">
      <c r="A65" s="5" t="s">
        <v>155</v>
      </c>
      <c r="B65" s="6">
        <f t="shared" ref="B65:L65" si="10">B62*3+B63*2+B64</f>
        <v>0</v>
      </c>
      <c r="C65" s="6">
        <f t="shared" si="10"/>
        <v>0</v>
      </c>
      <c r="D65" s="6">
        <f t="shared" si="10"/>
        <v>0</v>
      </c>
      <c r="E65" s="6">
        <f t="shared" si="10"/>
        <v>0</v>
      </c>
      <c r="F65" s="6">
        <f t="shared" si="10"/>
        <v>0</v>
      </c>
      <c r="G65" s="6">
        <f t="shared" si="10"/>
        <v>0</v>
      </c>
      <c r="H65" s="6">
        <f t="shared" si="10"/>
        <v>0</v>
      </c>
      <c r="I65" s="6">
        <f t="shared" si="10"/>
        <v>0</v>
      </c>
      <c r="J65" s="6">
        <f t="shared" si="10"/>
        <v>0</v>
      </c>
      <c r="K65" s="6">
        <f t="shared" si="10"/>
        <v>0</v>
      </c>
      <c r="L65" s="6">
        <f t="shared" si="10"/>
        <v>0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7"/>
    </row>
    <row r="66" spans="1:33">
      <c r="A66" s="5" t="s">
        <v>156</v>
      </c>
      <c r="B66" s="6">
        <f>COUNTIFS(入力用シート!$C$2:$QE$2,2,入力用シート!$C33:$QE33,B$1)</f>
        <v>0</v>
      </c>
      <c r="C66" s="6">
        <f>COUNTIFS(入力用シート!$C$2:$QE$2,2,入力用シート!$C33:$QE33,C$1)</f>
        <v>0</v>
      </c>
      <c r="D66" s="6">
        <f>COUNTIFS(入力用シート!$C$2:$QE$2,2,入力用シート!$C33:$QE33,D$1)</f>
        <v>0</v>
      </c>
      <c r="E66" s="6">
        <f>COUNTIFS(入力用シート!$C$2:$QE$2,2,入力用シート!$C33:$QE33,E$1)</f>
        <v>0</v>
      </c>
      <c r="F66" s="6">
        <f>COUNTIFS(入力用シート!$C$2:$QE$2,2,入力用シート!$C33:$QE33,F$1)</f>
        <v>0</v>
      </c>
      <c r="G66" s="6">
        <f>COUNTIFS(入力用シート!$C$2:$QE$2,2,入力用シート!$C33:$QE33,G$1)</f>
        <v>0</v>
      </c>
      <c r="H66" s="6">
        <f>COUNTIFS(入力用シート!$C$2:$QE$2,2,入力用シート!$C33:$QE33,H$1)</f>
        <v>0</v>
      </c>
      <c r="I66" s="6">
        <f>COUNTIFS(入力用シート!$C$2:$QE$2,2,入力用シート!$C33:$QE33,I$1)</f>
        <v>0</v>
      </c>
      <c r="J66" s="6">
        <f>COUNTIFS(入力用シート!$C$2:$QE$2,2,入力用シート!$C33:$QE33,J$1)</f>
        <v>0</v>
      </c>
      <c r="K66" s="6">
        <f>COUNTIFS(入力用シート!$C$2:$QE$2,2,入力用シート!$C33:$QE33,K$1)</f>
        <v>0</v>
      </c>
      <c r="L66" s="6">
        <f>COUNTIFS(入力用シート!$C$2:$QE$2,2,入力用シート!$C33:$QE33,L$1)</f>
        <v>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33">
      <c r="A67" s="5" t="s">
        <v>157</v>
      </c>
      <c r="B67" s="6">
        <f>COUNTIFS(入力用シート!$C$2:$QE$2,2,入力用シート!$C34:$QE34,B$1)</f>
        <v>0</v>
      </c>
      <c r="C67" s="6">
        <f>COUNTIFS(入力用シート!$C$2:$QE$2,2,入力用シート!$C34:$QE34,C$1)</f>
        <v>0</v>
      </c>
      <c r="D67" s="6">
        <f>COUNTIFS(入力用シート!$C$2:$QE$2,2,入力用シート!$C34:$QE34,D$1)</f>
        <v>0</v>
      </c>
      <c r="E67" s="6">
        <f>COUNTIFS(入力用シート!$C$2:$QE$2,2,入力用シート!$C34:$QE34,E$1)</f>
        <v>0</v>
      </c>
      <c r="F67" s="6">
        <f>COUNTIFS(入力用シート!$C$2:$QE$2,2,入力用シート!$C34:$QE34,F$1)</f>
        <v>0</v>
      </c>
      <c r="G67" s="6">
        <f>COUNTIFS(入力用シート!$C$2:$QE$2,2,入力用シート!$C34:$QE34,G$1)</f>
        <v>0</v>
      </c>
      <c r="H67" s="6">
        <f>COUNTIFS(入力用シート!$C$2:$QE$2,2,入力用シート!$C34:$QE34,H$1)</f>
        <v>0</v>
      </c>
      <c r="I67" s="6">
        <f>COUNTIFS(入力用シート!$C$2:$QE$2,2,入力用シート!$C34:$QE34,I$1)</f>
        <v>0</v>
      </c>
      <c r="J67" s="6">
        <f>COUNTIFS(入力用シート!$C$2:$QE$2,2,入力用シート!$C34:$QE34,J$1)</f>
        <v>0</v>
      </c>
      <c r="K67" s="6">
        <f>COUNTIFS(入力用シート!$C$2:$QE$2,2,入力用シート!$C34:$QE34,K$1)</f>
        <v>0</v>
      </c>
      <c r="L67" s="6">
        <f>COUNTIFS(入力用シート!$C$2:$QE$2,2,入力用シート!$C34:$QE34,L$1)</f>
        <v>0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7"/>
    </row>
    <row r="68" spans="1:33">
      <c r="A68" s="5" t="s">
        <v>158</v>
      </c>
      <c r="B68" s="6">
        <f>COUNTIFS(入力用シート!$C$2:$QE$2,2,入力用シート!$C35:$QE35,B$1)</f>
        <v>0</v>
      </c>
      <c r="C68" s="6">
        <f>COUNTIFS(入力用シート!$C$2:$QE$2,2,入力用シート!$C35:$QE35,C$1)</f>
        <v>0</v>
      </c>
      <c r="D68" s="6">
        <f>COUNTIFS(入力用シート!$C$2:$QE$2,2,入力用シート!$C35:$QE35,D$1)</f>
        <v>0</v>
      </c>
      <c r="E68" s="6">
        <f>COUNTIFS(入力用シート!$C$2:$QE$2,2,入力用シート!$C35:$QE35,E$1)</f>
        <v>0</v>
      </c>
      <c r="F68" s="6">
        <f>COUNTIFS(入力用シート!$C$2:$QE$2,2,入力用シート!$C35:$QE35,F$1)</f>
        <v>0</v>
      </c>
      <c r="G68" s="6">
        <f>COUNTIFS(入力用シート!$C$2:$QE$2,2,入力用シート!$C35:$QE35,G$1)</f>
        <v>0</v>
      </c>
      <c r="H68" s="6">
        <f>COUNTIFS(入力用シート!$C$2:$QE$2,2,入力用シート!$C35:$QE35,H$1)</f>
        <v>0</v>
      </c>
      <c r="I68" s="6">
        <f>COUNTIFS(入力用シート!$C$2:$QE$2,2,入力用シート!$C35:$QE35,I$1)</f>
        <v>0</v>
      </c>
      <c r="J68" s="6">
        <f>COUNTIFS(入力用シート!$C$2:$QE$2,2,入力用シート!$C35:$QE35,J$1)</f>
        <v>0</v>
      </c>
      <c r="K68" s="6">
        <f>COUNTIFS(入力用シート!$C$2:$QE$2,2,入力用シート!$C35:$QE35,K$1)</f>
        <v>0</v>
      </c>
      <c r="L68" s="6">
        <f>COUNTIFS(入力用シート!$C$2:$QE$2,2,入力用シート!$C35:$QE35,L$1)</f>
        <v>0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7"/>
    </row>
    <row r="69" spans="1:33">
      <c r="A69" s="5" t="s">
        <v>159</v>
      </c>
      <c r="B69" s="6">
        <f t="shared" ref="B69:L69" si="11">B66*3+B67*2+B68</f>
        <v>0</v>
      </c>
      <c r="C69" s="6">
        <f t="shared" si="11"/>
        <v>0</v>
      </c>
      <c r="D69" s="6">
        <f t="shared" si="11"/>
        <v>0</v>
      </c>
      <c r="E69" s="6">
        <f t="shared" si="11"/>
        <v>0</v>
      </c>
      <c r="F69" s="6">
        <f t="shared" si="11"/>
        <v>0</v>
      </c>
      <c r="G69" s="6">
        <f t="shared" si="11"/>
        <v>0</v>
      </c>
      <c r="H69" s="6">
        <f t="shared" si="11"/>
        <v>0</v>
      </c>
      <c r="I69" s="6">
        <f t="shared" si="11"/>
        <v>0</v>
      </c>
      <c r="J69" s="6">
        <f t="shared" si="11"/>
        <v>0</v>
      </c>
      <c r="K69" s="6">
        <f t="shared" si="11"/>
        <v>0</v>
      </c>
      <c r="L69" s="6">
        <f t="shared" si="11"/>
        <v>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7"/>
    </row>
    <row r="70" spans="1:33">
      <c r="A70" s="5" t="s">
        <v>160</v>
      </c>
      <c r="B70" s="6">
        <f>COUNTIFS(入力用シート!$C$2:$QE$2,1,入力用シート!$C36:$QE36,B$1)</f>
        <v>0</v>
      </c>
      <c r="C70" s="6">
        <f>COUNTIFS(入力用シート!$C$2:$QE$2,1,入力用シート!$C36:$QE36,C$1)</f>
        <v>0</v>
      </c>
      <c r="D70" s="6">
        <f>COUNTIFS(入力用シート!$C$2:$QE$2,1,入力用シート!$C36:$QE36,D$1)</f>
        <v>0</v>
      </c>
      <c r="E70" s="6">
        <f>COUNTIFS(入力用シート!$C$2:$QE$2,1,入力用シート!$C36:$QE36,E$1)</f>
        <v>0</v>
      </c>
      <c r="F70" s="6">
        <f>COUNTIFS(入力用シート!$C$2:$QE$2,1,入力用シート!$C36:$QE36,F$1)</f>
        <v>0</v>
      </c>
      <c r="G70" s="6">
        <f>COUNTIFS(入力用シート!$C$2:$QE$2,1,入力用シート!$C36:$QE36,G$1)</f>
        <v>0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33">
      <c r="A71" s="5" t="s">
        <v>161</v>
      </c>
      <c r="B71" s="6">
        <f>COUNTIFS(入力用シート!$C$2:$QE$2,2,入力用シート!$C36:$QE36,B$1)</f>
        <v>0</v>
      </c>
      <c r="C71" s="6">
        <f>COUNTIFS(入力用シート!$C$2:$QE$2,2,入力用シート!$C36:$QE36,C$1)</f>
        <v>0</v>
      </c>
      <c r="D71" s="6">
        <f>COUNTIFS(入力用シート!$C$2:$QE$2,2,入力用シート!$C36:$QE36,D$1)</f>
        <v>0</v>
      </c>
      <c r="E71" s="6">
        <f>COUNTIFS(入力用シート!$C$2:$QE$2,2,入力用シート!$C36:$QE36,E$1)</f>
        <v>0</v>
      </c>
      <c r="F71" s="6">
        <f>COUNTIFS(入力用シート!$C$2:$QE$2,2,入力用シート!$C36:$QE36,F$1)</f>
        <v>0</v>
      </c>
      <c r="G71" s="6">
        <f>COUNTIFS(入力用シート!$C$2:$QE$2,2,入力用シート!$C36:$QE36,G$1)</f>
        <v>0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7"/>
    </row>
    <row r="72" spans="1:33">
      <c r="A72" s="5" t="s">
        <v>53</v>
      </c>
      <c r="B72" s="6">
        <f>COUNTIFS(入力用シート!$C$2:$QE$2,1,入力用シート!$C37:$QE37,B$1)</f>
        <v>0</v>
      </c>
      <c r="C72" s="6">
        <f>COUNTIFS(入力用シート!$C$2:$QE$2,1,入力用シート!$C37:$QE37,C$1)</f>
        <v>0</v>
      </c>
      <c r="D72" s="6">
        <f>COUNTIFS(入力用シート!$C$2:$QE$2,1,入力用シート!$C37:$QE37,D$1)</f>
        <v>0</v>
      </c>
      <c r="E72" s="6">
        <f>COUNTIFS(入力用シート!$C$2:$QE$2,1,入力用シート!$C37:$QE37,E$1)</f>
        <v>0</v>
      </c>
      <c r="F72" s="6">
        <f>COUNTIFS(入力用シート!$C$2:$QE$2,1,入力用シート!$C37:$QE37,F$1)</f>
        <v>0</v>
      </c>
      <c r="G72" s="6">
        <f>COUNTIFS(入力用シート!$C$2:$QE$2,1,入力用シート!$C37:$QE37,G$1)</f>
        <v>0</v>
      </c>
      <c r="H72" s="6">
        <f>COUNTIFS(入力用シート!$C$2:$QE$2,1,入力用シート!$C37:$QE37,H$1)</f>
        <v>0</v>
      </c>
      <c r="I72" s="6">
        <f>COUNTIFS(入力用シート!$C$2:$QE$2,1,入力用シート!$C37:$QE37,I$1)</f>
        <v>0</v>
      </c>
      <c r="J72" s="6">
        <f>COUNTIFS(入力用シート!$C$2:$QE$2,1,入力用シート!$C37:$QE37,J$1)</f>
        <v>0</v>
      </c>
      <c r="K72" s="6">
        <f>COUNTIFS(入力用シート!$C$2:$QE$2,1,入力用シート!$C37:$QE37,K$1)</f>
        <v>0</v>
      </c>
      <c r="L72" s="6">
        <f>COUNTIFS(入力用シート!$C$2:$QE$2,1,入力用シート!$C37:$QE37,L$1)</f>
        <v>0</v>
      </c>
      <c r="M72" s="6">
        <f>COUNTIFS(入力用シート!$C$2:$QE$2,1,入力用シート!$C37:$QE37,M$1)</f>
        <v>0</v>
      </c>
      <c r="N72" s="6">
        <f>COUNTIFS(入力用シート!$C$2:$QE$2,1,入力用シート!$C37:$QE37,N$1)</f>
        <v>0</v>
      </c>
      <c r="O72" s="6">
        <f>COUNTIFS(入力用シート!$C$2:$QE$2,1,入力用シート!$C37:$QE37,O$1)</f>
        <v>0</v>
      </c>
      <c r="P72" s="6">
        <f>COUNTIFS(入力用シート!$C$2:$QE$2,1,入力用シート!$C37:$QE37,P$1)</f>
        <v>0</v>
      </c>
      <c r="Q72" s="6">
        <f>COUNTIFS(入力用シート!$C$2:$QE$2,1,入力用シート!$C37:$QE37,Q$1)</f>
        <v>0</v>
      </c>
      <c r="R72" s="6">
        <f>COUNTIFS(入力用シート!$C$2:$QE$2,1,入力用シート!$C37:$QE37,R$1)</f>
        <v>0</v>
      </c>
      <c r="S72" s="6">
        <f>COUNTIFS(入力用シート!$C$2:$QE$2,1,入力用シート!$C37:$QE37,S$1)</f>
        <v>0</v>
      </c>
      <c r="T72" s="6">
        <f>COUNTIFS(入力用シート!$C$2:$QE$2,1,入力用シート!$C37:$QE37,T$1)</f>
        <v>0</v>
      </c>
      <c r="U72" s="6">
        <f>COUNTIFS(入力用シート!$C$2:$QE$2,1,入力用シート!$C37:$QE37,U$1)</f>
        <v>0</v>
      </c>
      <c r="V72" s="6">
        <f>COUNTIFS(入力用シート!$C$2:$QE$2,1,入力用シート!$C37:$QE37,V$1)</f>
        <v>0</v>
      </c>
      <c r="W72" s="6">
        <f>COUNTIFS(入力用シート!$C$2:$QE$2,1,入力用シート!$C37:$QE37,W$1)</f>
        <v>0</v>
      </c>
      <c r="X72" s="6">
        <f>COUNTIFS(入力用シート!$C$2:$QE$2,1,入力用シート!$C37:$QE37,X$1)</f>
        <v>0</v>
      </c>
      <c r="Y72" s="6">
        <f>COUNTIFS(入力用シート!$C$2:$QE$2,1,入力用シート!$C37:$QE37,Y$1)</f>
        <v>0</v>
      </c>
      <c r="Z72" s="6">
        <f>COUNTIFS(入力用シート!$C$2:$QE$2,1,入力用シート!$C37:$QE37,Z$1)</f>
        <v>0</v>
      </c>
      <c r="AA72" s="6">
        <f>COUNTIFS(入力用シート!$C$2:$QE$2,1,入力用シート!$C37:$QE37,AA$1)</f>
        <v>0</v>
      </c>
      <c r="AB72" s="6">
        <f>COUNTIFS(入力用シート!$C$2:$QE$2,1,入力用シート!$C37:$QE37,AB$1)</f>
        <v>0</v>
      </c>
      <c r="AC72" s="6">
        <f>COUNTIFS(入力用シート!$C$2:$QE$2,1,入力用シート!$C37:$QE37,AC$1)</f>
        <v>0</v>
      </c>
      <c r="AD72" s="6">
        <f>COUNTIFS(入力用シート!$C$2:$QE$2,1,入力用シート!$C37:$QE37,AD$1)</f>
        <v>0</v>
      </c>
      <c r="AE72" s="6">
        <f>COUNTIFS(入力用シート!$C$2:$QE$2,1,入力用シート!$C37:$QE37,AE$1)</f>
        <v>0</v>
      </c>
      <c r="AF72" s="6">
        <f>COUNTIFS(入力用シート!$C$2:$QE$2,1,入力用シート!$C37:$QE37,AF$1)</f>
        <v>0</v>
      </c>
      <c r="AG72" s="6">
        <f>COUNTIFS(入力用シート!$C$2:$QE$2,1,入力用シート!$C37:$QE37,AG$1)</f>
        <v>0</v>
      </c>
    </row>
    <row r="73" spans="1:33">
      <c r="A73" s="5" t="s">
        <v>54</v>
      </c>
      <c r="B73" s="6">
        <f>COUNTIFS(入力用シート!$C$2:$QE$2,1,入力用シート!$C38:$QE38,B$1)</f>
        <v>0</v>
      </c>
      <c r="C73" s="6">
        <f>COUNTIFS(入力用シート!$C$2:$QE$2,1,入力用シート!$C38:$QE38,C$1)</f>
        <v>0</v>
      </c>
      <c r="D73" s="6">
        <f>COUNTIFS(入力用シート!$C$2:$QE$2,1,入力用シート!$C38:$QE38,D$1)</f>
        <v>0</v>
      </c>
      <c r="E73" s="6">
        <f>COUNTIFS(入力用シート!$C$2:$QE$2,1,入力用シート!$C38:$QE38,E$1)</f>
        <v>0</v>
      </c>
      <c r="F73" s="6">
        <f>COUNTIFS(入力用シート!$C$2:$QE$2,1,入力用シート!$C38:$QE38,F$1)</f>
        <v>0</v>
      </c>
      <c r="G73" s="6">
        <f>COUNTIFS(入力用シート!$C$2:$QE$2,1,入力用シート!$C38:$QE38,G$1)</f>
        <v>0</v>
      </c>
      <c r="H73" s="6">
        <f>COUNTIFS(入力用シート!$C$2:$QE$2,1,入力用シート!$C38:$QE38,H$1)</f>
        <v>0</v>
      </c>
      <c r="I73" s="6">
        <f>COUNTIFS(入力用シート!$C$2:$QE$2,1,入力用シート!$C38:$QE38,I$1)</f>
        <v>0</v>
      </c>
      <c r="J73" s="6">
        <f>COUNTIFS(入力用シート!$C$2:$QE$2,1,入力用シート!$C38:$QE38,J$1)</f>
        <v>0</v>
      </c>
      <c r="K73" s="6">
        <f>COUNTIFS(入力用シート!$C$2:$QE$2,1,入力用シート!$C38:$QE38,K$1)</f>
        <v>0</v>
      </c>
      <c r="L73" s="6">
        <f>COUNTIFS(入力用シート!$C$2:$QE$2,1,入力用シート!$C38:$QE38,L$1)</f>
        <v>0</v>
      </c>
      <c r="M73" s="6">
        <f>COUNTIFS(入力用シート!$C$2:$QE$2,1,入力用シート!$C38:$QE38,M$1)</f>
        <v>0</v>
      </c>
      <c r="N73" s="6">
        <f>COUNTIFS(入力用シート!$C$2:$QE$2,1,入力用シート!$C38:$QE38,N$1)</f>
        <v>0</v>
      </c>
      <c r="O73" s="6">
        <f>COUNTIFS(入力用シート!$C$2:$QE$2,1,入力用シート!$C38:$QE38,O$1)</f>
        <v>0</v>
      </c>
      <c r="P73" s="6">
        <f>COUNTIFS(入力用シート!$C$2:$QE$2,1,入力用シート!$C38:$QE38,P$1)</f>
        <v>0</v>
      </c>
      <c r="Q73" s="6">
        <f>COUNTIFS(入力用シート!$C$2:$QE$2,1,入力用シート!$C38:$QE38,Q$1)</f>
        <v>0</v>
      </c>
      <c r="R73" s="6">
        <f>COUNTIFS(入力用シート!$C$2:$QE$2,1,入力用シート!$C38:$QE38,R$1)</f>
        <v>0</v>
      </c>
      <c r="S73" s="6">
        <f>COUNTIFS(入力用シート!$C$2:$QE$2,1,入力用シート!$C38:$QE38,S$1)</f>
        <v>0</v>
      </c>
      <c r="T73" s="6">
        <f>COUNTIFS(入力用シート!$C$2:$QE$2,1,入力用シート!$C38:$QE38,T$1)</f>
        <v>0</v>
      </c>
      <c r="U73" s="6">
        <f>COUNTIFS(入力用シート!$C$2:$QE$2,1,入力用シート!$C38:$QE38,U$1)</f>
        <v>0</v>
      </c>
      <c r="V73" s="6">
        <f>COUNTIFS(入力用シート!$C$2:$QE$2,1,入力用シート!$C38:$QE38,V$1)</f>
        <v>0</v>
      </c>
      <c r="W73" s="6">
        <f>COUNTIFS(入力用シート!$C$2:$QE$2,1,入力用シート!$C38:$QE38,W$1)</f>
        <v>0</v>
      </c>
      <c r="X73" s="6">
        <f>COUNTIFS(入力用シート!$C$2:$QE$2,1,入力用シート!$C38:$QE38,X$1)</f>
        <v>0</v>
      </c>
      <c r="Y73" s="6">
        <f>COUNTIFS(入力用シート!$C$2:$QE$2,1,入力用シート!$C38:$QE38,Y$1)</f>
        <v>0</v>
      </c>
      <c r="Z73" s="6">
        <f>COUNTIFS(入力用シート!$C$2:$QE$2,1,入力用シート!$C38:$QE38,Z$1)</f>
        <v>0</v>
      </c>
      <c r="AA73" s="6">
        <f>COUNTIFS(入力用シート!$C$2:$QE$2,1,入力用シート!$C38:$QE38,AA$1)</f>
        <v>0</v>
      </c>
      <c r="AB73" s="6">
        <f>COUNTIFS(入力用シート!$C$2:$QE$2,1,入力用シート!$C38:$QE38,AB$1)</f>
        <v>0</v>
      </c>
      <c r="AC73" s="6">
        <f>COUNTIFS(入力用シート!$C$2:$QE$2,1,入力用シート!$C38:$QE38,AC$1)</f>
        <v>0</v>
      </c>
      <c r="AD73" s="6">
        <f>COUNTIFS(入力用シート!$C$2:$QE$2,1,入力用シート!$C38:$QE38,AD$1)</f>
        <v>0</v>
      </c>
      <c r="AE73" s="6">
        <f>COUNTIFS(入力用シート!$C$2:$QE$2,1,入力用シート!$C38:$QE38,AE$1)</f>
        <v>0</v>
      </c>
      <c r="AF73" s="6">
        <f>COUNTIFS(入力用シート!$C$2:$QE$2,1,入力用シート!$C38:$QE38,AF$1)</f>
        <v>0</v>
      </c>
      <c r="AG73" s="6">
        <f>COUNTIFS(入力用シート!$C$2:$QE$2,1,入力用シート!$C38:$QE38,AG$1)</f>
        <v>0</v>
      </c>
    </row>
    <row r="74" spans="1:33">
      <c r="A74" s="5" t="s">
        <v>55</v>
      </c>
      <c r="B74" s="6">
        <f>COUNTIFS(入力用シート!$C$2:$QE$2,1,入力用シート!$C39:$QE39,B$1)</f>
        <v>0</v>
      </c>
      <c r="C74" s="6">
        <f>COUNTIFS(入力用シート!$C$2:$QE$2,1,入力用シート!$C39:$QE39,C$1)</f>
        <v>0</v>
      </c>
      <c r="D74" s="6">
        <f>COUNTIFS(入力用シート!$C$2:$QE$2,1,入力用シート!$C39:$QE39,D$1)</f>
        <v>0</v>
      </c>
      <c r="E74" s="6">
        <f>COUNTIFS(入力用シート!$C$2:$QE$2,1,入力用シート!$C39:$QE39,E$1)</f>
        <v>0</v>
      </c>
      <c r="F74" s="6">
        <f>COUNTIFS(入力用シート!$C$2:$QE$2,1,入力用シート!$C39:$QE39,F$1)</f>
        <v>0</v>
      </c>
      <c r="G74" s="6">
        <f>COUNTIFS(入力用シート!$C$2:$QE$2,1,入力用シート!$C39:$QE39,G$1)</f>
        <v>0</v>
      </c>
      <c r="H74" s="6">
        <f>COUNTIFS(入力用シート!$C$2:$QE$2,1,入力用シート!$C39:$QE39,H$1)</f>
        <v>0</v>
      </c>
      <c r="I74" s="6">
        <f>COUNTIFS(入力用シート!$C$2:$QE$2,1,入力用シート!$C39:$QE39,I$1)</f>
        <v>0</v>
      </c>
      <c r="J74" s="6">
        <f>COUNTIFS(入力用シート!$C$2:$QE$2,1,入力用シート!$C39:$QE39,J$1)</f>
        <v>0</v>
      </c>
      <c r="K74" s="6">
        <f>COUNTIFS(入力用シート!$C$2:$QE$2,1,入力用シート!$C39:$QE39,K$1)</f>
        <v>0</v>
      </c>
      <c r="L74" s="6">
        <f>COUNTIFS(入力用シート!$C$2:$QE$2,1,入力用シート!$C39:$QE39,L$1)</f>
        <v>0</v>
      </c>
      <c r="M74" s="6">
        <f>COUNTIFS(入力用シート!$C$2:$QE$2,1,入力用シート!$C39:$QE39,M$1)</f>
        <v>0</v>
      </c>
      <c r="N74" s="6">
        <f>COUNTIFS(入力用シート!$C$2:$QE$2,1,入力用シート!$C39:$QE39,N$1)</f>
        <v>0</v>
      </c>
      <c r="O74" s="6">
        <f>COUNTIFS(入力用シート!$C$2:$QE$2,1,入力用シート!$C39:$QE39,O$1)</f>
        <v>0</v>
      </c>
      <c r="P74" s="6">
        <f>COUNTIFS(入力用シート!$C$2:$QE$2,1,入力用シート!$C39:$QE39,P$1)</f>
        <v>0</v>
      </c>
      <c r="Q74" s="6">
        <f>COUNTIFS(入力用シート!$C$2:$QE$2,1,入力用シート!$C39:$QE39,Q$1)</f>
        <v>0</v>
      </c>
      <c r="R74" s="6">
        <f>COUNTIFS(入力用シート!$C$2:$QE$2,1,入力用シート!$C39:$QE39,R$1)</f>
        <v>0</v>
      </c>
      <c r="S74" s="6">
        <f>COUNTIFS(入力用シート!$C$2:$QE$2,1,入力用シート!$C39:$QE39,S$1)</f>
        <v>0</v>
      </c>
      <c r="T74" s="6">
        <f>COUNTIFS(入力用シート!$C$2:$QE$2,1,入力用シート!$C39:$QE39,T$1)</f>
        <v>0</v>
      </c>
      <c r="U74" s="6">
        <f>COUNTIFS(入力用シート!$C$2:$QE$2,1,入力用シート!$C39:$QE39,U$1)</f>
        <v>0</v>
      </c>
      <c r="V74" s="6">
        <f>COUNTIFS(入力用シート!$C$2:$QE$2,1,入力用シート!$C39:$QE39,V$1)</f>
        <v>0</v>
      </c>
      <c r="W74" s="6">
        <f>COUNTIFS(入力用シート!$C$2:$QE$2,1,入力用シート!$C39:$QE39,W$1)</f>
        <v>0</v>
      </c>
      <c r="X74" s="6">
        <f>COUNTIFS(入力用シート!$C$2:$QE$2,1,入力用シート!$C39:$QE39,X$1)</f>
        <v>0</v>
      </c>
      <c r="Y74" s="6">
        <f>COUNTIFS(入力用シート!$C$2:$QE$2,1,入力用シート!$C39:$QE39,Y$1)</f>
        <v>0</v>
      </c>
      <c r="Z74" s="6">
        <f>COUNTIFS(入力用シート!$C$2:$QE$2,1,入力用シート!$C39:$QE39,Z$1)</f>
        <v>0</v>
      </c>
      <c r="AA74" s="6">
        <f>COUNTIFS(入力用シート!$C$2:$QE$2,1,入力用シート!$C39:$QE39,AA$1)</f>
        <v>0</v>
      </c>
      <c r="AB74" s="6">
        <f>COUNTIFS(入力用シート!$C$2:$QE$2,1,入力用シート!$C39:$QE39,AB$1)</f>
        <v>0</v>
      </c>
      <c r="AC74" s="6">
        <f>COUNTIFS(入力用シート!$C$2:$QE$2,1,入力用シート!$C39:$QE39,AC$1)</f>
        <v>0</v>
      </c>
      <c r="AD74" s="6">
        <f>COUNTIFS(入力用シート!$C$2:$QE$2,1,入力用シート!$C39:$QE39,AD$1)</f>
        <v>0</v>
      </c>
      <c r="AE74" s="6">
        <f>COUNTIFS(入力用シート!$C$2:$QE$2,1,入力用シート!$C39:$QE39,AE$1)</f>
        <v>0</v>
      </c>
      <c r="AF74" s="6">
        <f>COUNTIFS(入力用シート!$C$2:$QE$2,1,入力用シート!$C39:$QE39,AF$1)</f>
        <v>0</v>
      </c>
      <c r="AG74" s="6">
        <f>COUNTIFS(入力用シート!$C$2:$QE$2,1,入力用シート!$C39:$QE39,AG$1)</f>
        <v>0</v>
      </c>
    </row>
    <row r="75" spans="1:33">
      <c r="A75" s="5" t="s">
        <v>56</v>
      </c>
      <c r="B75" s="6">
        <f>COUNTIFS(入力用シート!$C$2:$QE$2,1,入力用シート!$C40:$QE40,B$1)</f>
        <v>0</v>
      </c>
      <c r="C75" s="6">
        <f>COUNTIFS(入力用シート!$C$2:$QE$2,1,入力用シート!$C40:$QE40,C$1)</f>
        <v>0</v>
      </c>
      <c r="D75" s="6">
        <f>COUNTIFS(入力用シート!$C$2:$QE$2,1,入力用シート!$C40:$QE40,D$1)</f>
        <v>0</v>
      </c>
      <c r="E75" s="6">
        <f>COUNTIFS(入力用シート!$C$2:$QE$2,1,入力用シート!$C40:$QE40,E$1)</f>
        <v>0</v>
      </c>
      <c r="F75" s="6">
        <f>COUNTIFS(入力用シート!$C$2:$QE$2,1,入力用シート!$C40:$QE40,F$1)</f>
        <v>0</v>
      </c>
      <c r="G75" s="6">
        <f>COUNTIFS(入力用シート!$C$2:$QE$2,1,入力用シート!$C40:$QE40,G$1)</f>
        <v>0</v>
      </c>
      <c r="H75" s="6">
        <f>COUNTIFS(入力用シート!$C$2:$QE$2,1,入力用シート!$C40:$QE40,H$1)</f>
        <v>0</v>
      </c>
      <c r="I75" s="6">
        <f>COUNTIFS(入力用シート!$C$2:$QE$2,1,入力用シート!$C40:$QE40,I$1)</f>
        <v>0</v>
      </c>
      <c r="J75" s="6">
        <f>COUNTIFS(入力用シート!$C$2:$QE$2,1,入力用シート!$C40:$QE40,J$1)</f>
        <v>0</v>
      </c>
      <c r="K75" s="6">
        <f>COUNTIFS(入力用シート!$C$2:$QE$2,1,入力用シート!$C40:$QE40,K$1)</f>
        <v>0</v>
      </c>
      <c r="L75" s="6">
        <f>COUNTIFS(入力用シート!$C$2:$QE$2,1,入力用シート!$C40:$QE40,L$1)</f>
        <v>0</v>
      </c>
      <c r="M75" s="6">
        <f>COUNTIFS(入力用シート!$C$2:$QE$2,1,入力用シート!$C40:$QE40,M$1)</f>
        <v>0</v>
      </c>
      <c r="N75" s="6">
        <f>COUNTIFS(入力用シート!$C$2:$QE$2,1,入力用シート!$C40:$QE40,N$1)</f>
        <v>0</v>
      </c>
      <c r="O75" s="6">
        <f>COUNTIFS(入力用シート!$C$2:$QE$2,1,入力用シート!$C40:$QE40,O$1)</f>
        <v>0</v>
      </c>
      <c r="P75" s="6">
        <f>COUNTIFS(入力用シート!$C$2:$QE$2,1,入力用シート!$C40:$QE40,P$1)</f>
        <v>0</v>
      </c>
      <c r="Q75" s="6">
        <f>COUNTIFS(入力用シート!$C$2:$QE$2,1,入力用シート!$C40:$QE40,Q$1)</f>
        <v>0</v>
      </c>
      <c r="R75" s="6">
        <f>COUNTIFS(入力用シート!$C$2:$QE$2,1,入力用シート!$C40:$QE40,R$1)</f>
        <v>0</v>
      </c>
      <c r="S75" s="6">
        <f>COUNTIFS(入力用シート!$C$2:$QE$2,1,入力用シート!$C40:$QE40,S$1)</f>
        <v>0</v>
      </c>
      <c r="T75" s="6">
        <f>COUNTIFS(入力用シート!$C$2:$QE$2,1,入力用シート!$C40:$QE40,T$1)</f>
        <v>0</v>
      </c>
      <c r="U75" s="6">
        <f>COUNTIFS(入力用シート!$C$2:$QE$2,1,入力用シート!$C40:$QE40,U$1)</f>
        <v>0</v>
      </c>
      <c r="V75" s="6">
        <f>COUNTIFS(入力用シート!$C$2:$QE$2,1,入力用シート!$C40:$QE40,V$1)</f>
        <v>0</v>
      </c>
      <c r="W75" s="6">
        <f>COUNTIFS(入力用シート!$C$2:$QE$2,1,入力用シート!$C40:$QE40,W$1)</f>
        <v>0</v>
      </c>
      <c r="X75" s="6">
        <f>COUNTIFS(入力用シート!$C$2:$QE$2,1,入力用シート!$C40:$QE40,X$1)</f>
        <v>0</v>
      </c>
      <c r="Y75" s="6">
        <f>COUNTIFS(入力用シート!$C$2:$QE$2,1,入力用シート!$C40:$QE40,Y$1)</f>
        <v>0</v>
      </c>
      <c r="Z75" s="6">
        <f>COUNTIFS(入力用シート!$C$2:$QE$2,1,入力用シート!$C40:$QE40,Z$1)</f>
        <v>0</v>
      </c>
      <c r="AA75" s="6">
        <f>COUNTIFS(入力用シート!$C$2:$QE$2,1,入力用シート!$C40:$QE40,AA$1)</f>
        <v>0</v>
      </c>
      <c r="AB75" s="6">
        <f>COUNTIFS(入力用シート!$C$2:$QE$2,1,入力用シート!$C40:$QE40,AB$1)</f>
        <v>0</v>
      </c>
      <c r="AC75" s="6">
        <f>COUNTIFS(入力用シート!$C$2:$QE$2,1,入力用シート!$C40:$QE40,AC$1)</f>
        <v>0</v>
      </c>
      <c r="AD75" s="6">
        <f>COUNTIFS(入力用シート!$C$2:$QE$2,1,入力用シート!$C40:$QE40,AD$1)</f>
        <v>0</v>
      </c>
      <c r="AE75" s="6">
        <f>COUNTIFS(入力用シート!$C$2:$QE$2,1,入力用シート!$C40:$QE40,AE$1)</f>
        <v>0</v>
      </c>
      <c r="AF75" s="6">
        <f>COUNTIFS(入力用シート!$C$2:$QE$2,1,入力用シート!$C40:$QE40,AF$1)</f>
        <v>0</v>
      </c>
      <c r="AG75" s="6">
        <f>COUNTIFS(入力用シート!$C$2:$QE$2,1,入力用シート!$C40:$QE40,AG$1)</f>
        <v>0</v>
      </c>
    </row>
    <row r="76" spans="1:33">
      <c r="A76" s="5" t="s">
        <v>57</v>
      </c>
      <c r="B76" s="6">
        <f>COUNTIFS(入力用シート!$C$2:$QE$2,1,入力用シート!$C41:$QE41,B$1)</f>
        <v>0</v>
      </c>
      <c r="C76" s="6">
        <f>COUNTIFS(入力用シート!$C$2:$QE$2,1,入力用シート!$C41:$QE41,C$1)</f>
        <v>0</v>
      </c>
      <c r="D76" s="6">
        <f>COUNTIFS(入力用シート!$C$2:$QE$2,1,入力用シート!$C41:$QE41,D$1)</f>
        <v>0</v>
      </c>
      <c r="E76" s="6">
        <f>COUNTIFS(入力用シート!$C$2:$QE$2,1,入力用シート!$C41:$QE41,E$1)</f>
        <v>0</v>
      </c>
      <c r="F76" s="6">
        <f>COUNTIFS(入力用シート!$C$2:$QE$2,1,入力用シート!$C41:$QE41,F$1)</f>
        <v>0</v>
      </c>
      <c r="G76" s="6">
        <f>COUNTIFS(入力用シート!$C$2:$QE$2,1,入力用シート!$C41:$QE41,G$1)</f>
        <v>0</v>
      </c>
      <c r="H76" s="6">
        <f>COUNTIFS(入力用シート!$C$2:$QE$2,1,入力用シート!$C41:$QE41,H$1)</f>
        <v>0</v>
      </c>
      <c r="I76" s="6">
        <f>COUNTIFS(入力用シート!$C$2:$QE$2,1,入力用シート!$C41:$QE41,I$1)</f>
        <v>0</v>
      </c>
      <c r="J76" s="6">
        <f>COUNTIFS(入力用シート!$C$2:$QE$2,1,入力用シート!$C41:$QE41,J$1)</f>
        <v>0</v>
      </c>
      <c r="K76" s="6">
        <f>COUNTIFS(入力用シート!$C$2:$QE$2,1,入力用シート!$C41:$QE41,K$1)</f>
        <v>0</v>
      </c>
      <c r="L76" s="6">
        <f>COUNTIFS(入力用シート!$C$2:$QE$2,1,入力用シート!$C41:$QE41,L$1)</f>
        <v>0</v>
      </c>
      <c r="M76" s="6">
        <f>COUNTIFS(入力用シート!$C$2:$QE$2,1,入力用シート!$C41:$QE41,M$1)</f>
        <v>0</v>
      </c>
      <c r="N76" s="6">
        <f>COUNTIFS(入力用シート!$C$2:$QE$2,1,入力用シート!$C41:$QE41,N$1)</f>
        <v>0</v>
      </c>
      <c r="O76" s="6">
        <f>COUNTIFS(入力用シート!$C$2:$QE$2,1,入力用シート!$C41:$QE41,O$1)</f>
        <v>0</v>
      </c>
      <c r="P76" s="6">
        <f>COUNTIFS(入力用シート!$C$2:$QE$2,1,入力用シート!$C41:$QE41,P$1)</f>
        <v>0</v>
      </c>
      <c r="Q76" s="6">
        <f>COUNTIFS(入力用シート!$C$2:$QE$2,1,入力用シート!$C41:$QE41,Q$1)</f>
        <v>0</v>
      </c>
      <c r="R76" s="6">
        <f>COUNTIFS(入力用シート!$C$2:$QE$2,1,入力用シート!$C41:$QE41,R$1)</f>
        <v>0</v>
      </c>
      <c r="S76" s="6">
        <f>COUNTIFS(入力用シート!$C$2:$QE$2,1,入力用シート!$C41:$QE41,S$1)</f>
        <v>0</v>
      </c>
      <c r="T76" s="6">
        <f>COUNTIFS(入力用シート!$C$2:$QE$2,1,入力用シート!$C41:$QE41,T$1)</f>
        <v>0</v>
      </c>
      <c r="U76" s="6">
        <f>COUNTIFS(入力用シート!$C$2:$QE$2,1,入力用シート!$C41:$QE41,U$1)</f>
        <v>0</v>
      </c>
      <c r="V76" s="6">
        <f>COUNTIFS(入力用シート!$C$2:$QE$2,1,入力用シート!$C41:$QE41,V$1)</f>
        <v>0</v>
      </c>
      <c r="W76" s="6">
        <f>COUNTIFS(入力用シート!$C$2:$QE$2,1,入力用シート!$C41:$QE41,W$1)</f>
        <v>0</v>
      </c>
      <c r="X76" s="6">
        <f>COUNTIFS(入力用シート!$C$2:$QE$2,1,入力用シート!$C41:$QE41,X$1)</f>
        <v>0</v>
      </c>
      <c r="Y76" s="6">
        <f>COUNTIFS(入力用シート!$C$2:$QE$2,1,入力用シート!$C41:$QE41,Y$1)</f>
        <v>0</v>
      </c>
      <c r="Z76" s="6">
        <f>COUNTIFS(入力用シート!$C$2:$QE$2,1,入力用シート!$C41:$QE41,Z$1)</f>
        <v>0</v>
      </c>
      <c r="AA76" s="6">
        <f>COUNTIFS(入力用シート!$C$2:$QE$2,1,入力用シート!$C41:$QE41,AA$1)</f>
        <v>0</v>
      </c>
      <c r="AB76" s="6">
        <f>COUNTIFS(入力用シート!$C$2:$QE$2,1,入力用シート!$C41:$QE41,AB$1)</f>
        <v>0</v>
      </c>
      <c r="AC76" s="6">
        <f>COUNTIFS(入力用シート!$C$2:$QE$2,1,入力用シート!$C41:$QE41,AC$1)</f>
        <v>0</v>
      </c>
      <c r="AD76" s="6">
        <f>COUNTIFS(入力用シート!$C$2:$QE$2,1,入力用シート!$C41:$QE41,AD$1)</f>
        <v>0</v>
      </c>
      <c r="AE76" s="6">
        <f>COUNTIFS(入力用シート!$C$2:$QE$2,1,入力用シート!$C41:$QE41,AE$1)</f>
        <v>0</v>
      </c>
      <c r="AF76" s="6">
        <f>COUNTIFS(入力用シート!$C$2:$QE$2,1,入力用シート!$C41:$QE41,AF$1)</f>
        <v>0</v>
      </c>
      <c r="AG76" s="6">
        <f>COUNTIFS(入力用シート!$C$2:$QE$2,1,入力用シート!$C41:$QE41,AG$1)</f>
        <v>0</v>
      </c>
    </row>
    <row r="77" spans="1:33">
      <c r="A77" s="5" t="s">
        <v>58</v>
      </c>
      <c r="B77" s="6">
        <f>B72*5+B73*4+B74*3+B75*2+B76</f>
        <v>0</v>
      </c>
      <c r="C77" s="6">
        <f t="shared" ref="C77:AG77" si="12">C72*5+C73*4+C74*3+C75*2+C76</f>
        <v>0</v>
      </c>
      <c r="D77" s="6">
        <f t="shared" si="12"/>
        <v>0</v>
      </c>
      <c r="E77" s="6">
        <f t="shared" si="12"/>
        <v>0</v>
      </c>
      <c r="F77" s="6">
        <f t="shared" si="12"/>
        <v>0</v>
      </c>
      <c r="G77" s="6">
        <f t="shared" si="12"/>
        <v>0</v>
      </c>
      <c r="H77" s="6">
        <f t="shared" si="12"/>
        <v>0</v>
      </c>
      <c r="I77" s="6">
        <f t="shared" si="12"/>
        <v>0</v>
      </c>
      <c r="J77" s="6">
        <f t="shared" si="12"/>
        <v>0</v>
      </c>
      <c r="K77" s="6">
        <f t="shared" si="12"/>
        <v>0</v>
      </c>
      <c r="L77" s="6">
        <f t="shared" si="12"/>
        <v>0</v>
      </c>
      <c r="M77" s="6">
        <f t="shared" si="12"/>
        <v>0</v>
      </c>
      <c r="N77" s="6">
        <f t="shared" si="12"/>
        <v>0</v>
      </c>
      <c r="O77" s="6">
        <f t="shared" si="12"/>
        <v>0</v>
      </c>
      <c r="P77" s="6">
        <f t="shared" si="12"/>
        <v>0</v>
      </c>
      <c r="Q77" s="6">
        <f t="shared" si="12"/>
        <v>0</v>
      </c>
      <c r="R77" s="6">
        <f t="shared" si="12"/>
        <v>0</v>
      </c>
      <c r="S77" s="6">
        <f t="shared" si="12"/>
        <v>0</v>
      </c>
      <c r="T77" s="6">
        <f t="shared" si="12"/>
        <v>0</v>
      </c>
      <c r="U77" s="6">
        <f t="shared" si="12"/>
        <v>0</v>
      </c>
      <c r="V77" s="6">
        <f t="shared" si="12"/>
        <v>0</v>
      </c>
      <c r="W77" s="6">
        <f t="shared" si="12"/>
        <v>0</v>
      </c>
      <c r="X77" s="6">
        <f t="shared" si="12"/>
        <v>0</v>
      </c>
      <c r="Y77" s="6">
        <f t="shared" si="12"/>
        <v>0</v>
      </c>
      <c r="Z77" s="6">
        <f t="shared" si="12"/>
        <v>0</v>
      </c>
      <c r="AA77" s="6">
        <f t="shared" si="12"/>
        <v>0</v>
      </c>
      <c r="AB77" s="6">
        <f t="shared" si="12"/>
        <v>0</v>
      </c>
      <c r="AC77" s="6">
        <f t="shared" si="12"/>
        <v>0</v>
      </c>
      <c r="AD77" s="6">
        <f t="shared" si="12"/>
        <v>0</v>
      </c>
      <c r="AE77" s="6">
        <f t="shared" si="12"/>
        <v>0</v>
      </c>
      <c r="AF77" s="6">
        <f t="shared" si="12"/>
        <v>0</v>
      </c>
      <c r="AG77" s="6">
        <f t="shared" si="12"/>
        <v>0</v>
      </c>
    </row>
    <row r="78" spans="1:33">
      <c r="A78" s="5" t="s">
        <v>59</v>
      </c>
      <c r="B78" s="6">
        <f>COUNTIFS(入力用シート!$C$2:$QE$2,2,入力用シート!$C37:$QE37,B$1)</f>
        <v>0</v>
      </c>
      <c r="C78" s="6">
        <f>COUNTIFS(入力用シート!$C$2:$QE$2,2,入力用シート!$C37:$QE37,C$1)</f>
        <v>0</v>
      </c>
      <c r="D78" s="6">
        <f>COUNTIFS(入力用シート!$C$2:$QE$2,2,入力用シート!$C37:$QE37,D$1)</f>
        <v>0</v>
      </c>
      <c r="E78" s="6">
        <f>COUNTIFS(入力用シート!$C$2:$QE$2,2,入力用シート!$C37:$QE37,E$1)</f>
        <v>0</v>
      </c>
      <c r="F78" s="6">
        <f>COUNTIFS(入力用シート!$C$2:$QE$2,2,入力用シート!$C37:$QE37,F$1)</f>
        <v>0</v>
      </c>
      <c r="G78" s="6">
        <f>COUNTIFS(入力用シート!$C$2:$QE$2,2,入力用シート!$C37:$QE37,G$1)</f>
        <v>0</v>
      </c>
      <c r="H78" s="6">
        <f>COUNTIFS(入力用シート!$C$2:$QE$2,2,入力用シート!$C37:$QE37,H$1)</f>
        <v>0</v>
      </c>
      <c r="I78" s="6">
        <f>COUNTIFS(入力用シート!$C$2:$QE$2,2,入力用シート!$C37:$QE37,I$1)</f>
        <v>0</v>
      </c>
      <c r="J78" s="6">
        <f>COUNTIFS(入力用シート!$C$2:$QE$2,2,入力用シート!$C37:$QE37,J$1)</f>
        <v>0</v>
      </c>
      <c r="K78" s="6">
        <f>COUNTIFS(入力用シート!$C$2:$QE$2,2,入力用シート!$C37:$QE37,K$1)</f>
        <v>0</v>
      </c>
      <c r="L78" s="6">
        <f>COUNTIFS(入力用シート!$C$2:$QE$2,2,入力用シート!$C37:$QE37,L$1)</f>
        <v>0</v>
      </c>
      <c r="M78" s="6">
        <f>COUNTIFS(入力用シート!$C$2:$QE$2,2,入力用シート!$C37:$QE37,M$1)</f>
        <v>0</v>
      </c>
      <c r="N78" s="6">
        <f>COUNTIFS(入力用シート!$C$2:$QE$2,2,入力用シート!$C37:$QE37,N$1)</f>
        <v>0</v>
      </c>
      <c r="O78" s="6">
        <f>COUNTIFS(入力用シート!$C$2:$QE$2,2,入力用シート!$C37:$QE37,O$1)</f>
        <v>0</v>
      </c>
      <c r="P78" s="6">
        <f>COUNTIFS(入力用シート!$C$2:$QE$2,2,入力用シート!$C37:$QE37,P$1)</f>
        <v>0</v>
      </c>
      <c r="Q78" s="6">
        <f>COUNTIFS(入力用シート!$C$2:$QE$2,2,入力用シート!$C37:$QE37,Q$1)</f>
        <v>0</v>
      </c>
      <c r="R78" s="6">
        <f>COUNTIFS(入力用シート!$C$2:$QE$2,2,入力用シート!$C37:$QE37,R$1)</f>
        <v>0</v>
      </c>
      <c r="S78" s="6">
        <f>COUNTIFS(入力用シート!$C$2:$QE$2,2,入力用シート!$C37:$QE37,S$1)</f>
        <v>0</v>
      </c>
      <c r="T78" s="6">
        <f>COUNTIFS(入力用シート!$C$2:$QE$2,2,入力用シート!$C37:$QE37,T$1)</f>
        <v>0</v>
      </c>
      <c r="U78" s="6">
        <f>COUNTIFS(入力用シート!$C$2:$QE$2,2,入力用シート!$C37:$QE37,U$1)</f>
        <v>0</v>
      </c>
      <c r="V78" s="6">
        <f>COUNTIFS(入力用シート!$C$2:$QE$2,2,入力用シート!$C37:$QE37,V$1)</f>
        <v>0</v>
      </c>
      <c r="W78" s="6">
        <f>COUNTIFS(入力用シート!$C$2:$QE$2,2,入力用シート!$C37:$QE37,W$1)</f>
        <v>0</v>
      </c>
      <c r="X78" s="6">
        <f>COUNTIFS(入力用シート!$C$2:$QE$2,2,入力用シート!$C37:$QE37,X$1)</f>
        <v>0</v>
      </c>
      <c r="Y78" s="6">
        <f>COUNTIFS(入力用シート!$C$2:$QE$2,2,入力用シート!$C37:$QE37,Y$1)</f>
        <v>0</v>
      </c>
      <c r="Z78" s="6">
        <f>COUNTIFS(入力用シート!$C$2:$QE$2,2,入力用シート!$C37:$QE37,Z$1)</f>
        <v>0</v>
      </c>
      <c r="AA78" s="6">
        <f>COUNTIFS(入力用シート!$C$2:$QE$2,2,入力用シート!$C37:$QE37,AA$1)</f>
        <v>0</v>
      </c>
      <c r="AB78" s="6">
        <f>COUNTIFS(入力用シート!$C$2:$QE$2,2,入力用シート!$C37:$QE37,AB$1)</f>
        <v>0</v>
      </c>
      <c r="AC78" s="6">
        <f>COUNTIFS(入力用シート!$C$2:$QE$2,2,入力用シート!$C37:$QE37,AC$1)</f>
        <v>0</v>
      </c>
      <c r="AD78" s="6">
        <f>COUNTIFS(入力用シート!$C$2:$QE$2,2,入力用シート!$C37:$QE37,AD$1)</f>
        <v>0</v>
      </c>
      <c r="AE78" s="6">
        <f>COUNTIFS(入力用シート!$C$2:$QE$2,2,入力用シート!$C37:$QE37,AE$1)</f>
        <v>0</v>
      </c>
      <c r="AF78" s="6">
        <f>COUNTIFS(入力用シート!$C$2:$QE$2,2,入力用シート!$C37:$QE37,AF$1)</f>
        <v>0</v>
      </c>
      <c r="AG78" s="6">
        <f>COUNTIFS(入力用シート!$C$2:$QE$2,2,入力用シート!$C37:$QE37,AG$1)</f>
        <v>0</v>
      </c>
    </row>
    <row r="79" spans="1:33">
      <c r="A79" s="5" t="s">
        <v>60</v>
      </c>
      <c r="B79" s="6">
        <f>COUNTIFS(入力用シート!$C$2:$QE$2,2,入力用シート!$C38:$QE38,B$1)</f>
        <v>0</v>
      </c>
      <c r="C79" s="6">
        <f>COUNTIFS(入力用シート!$C$2:$QE$2,2,入力用シート!$C38:$QE38,C$1)</f>
        <v>0</v>
      </c>
      <c r="D79" s="6">
        <f>COUNTIFS(入力用シート!$C$2:$QE$2,2,入力用シート!$C38:$QE38,D$1)</f>
        <v>0</v>
      </c>
      <c r="E79" s="6">
        <f>COUNTIFS(入力用シート!$C$2:$QE$2,2,入力用シート!$C38:$QE38,E$1)</f>
        <v>0</v>
      </c>
      <c r="F79" s="6">
        <f>COUNTIFS(入力用シート!$C$2:$QE$2,2,入力用シート!$C38:$QE38,F$1)</f>
        <v>0</v>
      </c>
      <c r="G79" s="6">
        <f>COUNTIFS(入力用シート!$C$2:$QE$2,2,入力用シート!$C38:$QE38,G$1)</f>
        <v>0</v>
      </c>
      <c r="H79" s="6">
        <f>COUNTIFS(入力用シート!$C$2:$QE$2,2,入力用シート!$C38:$QE38,H$1)</f>
        <v>0</v>
      </c>
      <c r="I79" s="6">
        <f>COUNTIFS(入力用シート!$C$2:$QE$2,2,入力用シート!$C38:$QE38,I$1)</f>
        <v>0</v>
      </c>
      <c r="J79" s="6">
        <f>COUNTIFS(入力用シート!$C$2:$QE$2,2,入力用シート!$C38:$QE38,J$1)</f>
        <v>0</v>
      </c>
      <c r="K79" s="6">
        <f>COUNTIFS(入力用シート!$C$2:$QE$2,2,入力用シート!$C38:$QE38,K$1)</f>
        <v>0</v>
      </c>
      <c r="L79" s="6">
        <f>COUNTIFS(入力用シート!$C$2:$QE$2,2,入力用シート!$C38:$QE38,L$1)</f>
        <v>0</v>
      </c>
      <c r="M79" s="6">
        <f>COUNTIFS(入力用シート!$C$2:$QE$2,2,入力用シート!$C38:$QE38,M$1)</f>
        <v>0</v>
      </c>
      <c r="N79" s="6">
        <f>COUNTIFS(入力用シート!$C$2:$QE$2,2,入力用シート!$C38:$QE38,N$1)</f>
        <v>0</v>
      </c>
      <c r="O79" s="6">
        <f>COUNTIFS(入力用シート!$C$2:$QE$2,2,入力用シート!$C38:$QE38,O$1)</f>
        <v>0</v>
      </c>
      <c r="P79" s="6">
        <f>COUNTIFS(入力用シート!$C$2:$QE$2,2,入力用シート!$C38:$QE38,P$1)</f>
        <v>0</v>
      </c>
      <c r="Q79" s="6">
        <f>COUNTIFS(入力用シート!$C$2:$QE$2,2,入力用シート!$C38:$QE38,Q$1)</f>
        <v>0</v>
      </c>
      <c r="R79" s="6">
        <f>COUNTIFS(入力用シート!$C$2:$QE$2,2,入力用シート!$C38:$QE38,R$1)</f>
        <v>0</v>
      </c>
      <c r="S79" s="6">
        <f>COUNTIFS(入力用シート!$C$2:$QE$2,2,入力用シート!$C38:$QE38,S$1)</f>
        <v>0</v>
      </c>
      <c r="T79" s="6">
        <f>COUNTIFS(入力用シート!$C$2:$QE$2,2,入力用シート!$C38:$QE38,T$1)</f>
        <v>0</v>
      </c>
      <c r="U79" s="6">
        <f>COUNTIFS(入力用シート!$C$2:$QE$2,2,入力用シート!$C38:$QE38,U$1)</f>
        <v>0</v>
      </c>
      <c r="V79" s="6">
        <f>COUNTIFS(入力用シート!$C$2:$QE$2,2,入力用シート!$C38:$QE38,V$1)</f>
        <v>0</v>
      </c>
      <c r="W79" s="6">
        <f>COUNTIFS(入力用シート!$C$2:$QE$2,2,入力用シート!$C38:$QE38,W$1)</f>
        <v>0</v>
      </c>
      <c r="X79" s="6">
        <f>COUNTIFS(入力用シート!$C$2:$QE$2,2,入力用シート!$C38:$QE38,X$1)</f>
        <v>0</v>
      </c>
      <c r="Y79" s="6">
        <f>COUNTIFS(入力用シート!$C$2:$QE$2,2,入力用シート!$C38:$QE38,Y$1)</f>
        <v>0</v>
      </c>
      <c r="Z79" s="6">
        <f>COUNTIFS(入力用シート!$C$2:$QE$2,2,入力用シート!$C38:$QE38,Z$1)</f>
        <v>0</v>
      </c>
      <c r="AA79" s="6">
        <f>COUNTIFS(入力用シート!$C$2:$QE$2,2,入力用シート!$C38:$QE38,AA$1)</f>
        <v>0</v>
      </c>
      <c r="AB79" s="6">
        <f>COUNTIFS(入力用シート!$C$2:$QE$2,2,入力用シート!$C38:$QE38,AB$1)</f>
        <v>0</v>
      </c>
      <c r="AC79" s="6">
        <f>COUNTIFS(入力用シート!$C$2:$QE$2,2,入力用シート!$C38:$QE38,AC$1)</f>
        <v>0</v>
      </c>
      <c r="AD79" s="6">
        <f>COUNTIFS(入力用シート!$C$2:$QE$2,2,入力用シート!$C38:$QE38,AD$1)</f>
        <v>0</v>
      </c>
      <c r="AE79" s="6">
        <f>COUNTIFS(入力用シート!$C$2:$QE$2,2,入力用シート!$C38:$QE38,AE$1)</f>
        <v>0</v>
      </c>
      <c r="AF79" s="6">
        <f>COUNTIFS(入力用シート!$C$2:$QE$2,2,入力用シート!$C38:$QE38,AF$1)</f>
        <v>0</v>
      </c>
      <c r="AG79" s="6">
        <f>COUNTIFS(入力用シート!$C$2:$QE$2,2,入力用シート!$C38:$QE38,AG$1)</f>
        <v>0</v>
      </c>
    </row>
    <row r="80" spans="1:33">
      <c r="A80" s="5" t="s">
        <v>61</v>
      </c>
      <c r="B80" s="6">
        <f>COUNTIFS(入力用シート!$C$2:$QE$2,2,入力用シート!$C39:$QE39,B$1)</f>
        <v>0</v>
      </c>
      <c r="C80" s="6">
        <f>COUNTIFS(入力用シート!$C$2:$QE$2,2,入力用シート!$C39:$QE39,C$1)</f>
        <v>0</v>
      </c>
      <c r="D80" s="6">
        <f>COUNTIFS(入力用シート!$C$2:$QE$2,2,入力用シート!$C39:$QE39,D$1)</f>
        <v>0</v>
      </c>
      <c r="E80" s="6">
        <f>COUNTIFS(入力用シート!$C$2:$QE$2,2,入力用シート!$C39:$QE39,E$1)</f>
        <v>0</v>
      </c>
      <c r="F80" s="6">
        <f>COUNTIFS(入力用シート!$C$2:$QE$2,2,入力用シート!$C39:$QE39,F$1)</f>
        <v>0</v>
      </c>
      <c r="G80" s="6">
        <f>COUNTIFS(入力用シート!$C$2:$QE$2,2,入力用シート!$C39:$QE39,G$1)</f>
        <v>0</v>
      </c>
      <c r="H80" s="6">
        <f>COUNTIFS(入力用シート!$C$2:$QE$2,2,入力用シート!$C39:$QE39,H$1)</f>
        <v>0</v>
      </c>
      <c r="I80" s="6">
        <f>COUNTIFS(入力用シート!$C$2:$QE$2,2,入力用シート!$C39:$QE39,I$1)</f>
        <v>0</v>
      </c>
      <c r="J80" s="6">
        <f>COUNTIFS(入力用シート!$C$2:$QE$2,2,入力用シート!$C39:$QE39,J$1)</f>
        <v>0</v>
      </c>
      <c r="K80" s="6">
        <f>COUNTIFS(入力用シート!$C$2:$QE$2,2,入力用シート!$C39:$QE39,K$1)</f>
        <v>0</v>
      </c>
      <c r="L80" s="6">
        <f>COUNTIFS(入力用シート!$C$2:$QE$2,2,入力用シート!$C39:$QE39,L$1)</f>
        <v>0</v>
      </c>
      <c r="M80" s="6">
        <f>COUNTIFS(入力用シート!$C$2:$QE$2,2,入力用シート!$C39:$QE39,M$1)</f>
        <v>0</v>
      </c>
      <c r="N80" s="6">
        <f>COUNTIFS(入力用シート!$C$2:$QE$2,2,入力用シート!$C39:$QE39,N$1)</f>
        <v>0</v>
      </c>
      <c r="O80" s="6">
        <f>COUNTIFS(入力用シート!$C$2:$QE$2,2,入力用シート!$C39:$QE39,O$1)</f>
        <v>0</v>
      </c>
      <c r="P80" s="6">
        <f>COUNTIFS(入力用シート!$C$2:$QE$2,2,入力用シート!$C39:$QE39,P$1)</f>
        <v>0</v>
      </c>
      <c r="Q80" s="6">
        <f>COUNTIFS(入力用シート!$C$2:$QE$2,2,入力用シート!$C39:$QE39,Q$1)</f>
        <v>0</v>
      </c>
      <c r="R80" s="6">
        <f>COUNTIFS(入力用シート!$C$2:$QE$2,2,入力用シート!$C39:$QE39,R$1)</f>
        <v>0</v>
      </c>
      <c r="S80" s="6">
        <f>COUNTIFS(入力用シート!$C$2:$QE$2,2,入力用シート!$C39:$QE39,S$1)</f>
        <v>0</v>
      </c>
      <c r="T80" s="6">
        <f>COUNTIFS(入力用シート!$C$2:$QE$2,2,入力用シート!$C39:$QE39,T$1)</f>
        <v>0</v>
      </c>
      <c r="U80" s="6">
        <f>COUNTIFS(入力用シート!$C$2:$QE$2,2,入力用シート!$C39:$QE39,U$1)</f>
        <v>0</v>
      </c>
      <c r="V80" s="6">
        <f>COUNTIFS(入力用シート!$C$2:$QE$2,2,入力用シート!$C39:$QE39,V$1)</f>
        <v>0</v>
      </c>
      <c r="W80" s="6">
        <f>COUNTIFS(入力用シート!$C$2:$QE$2,2,入力用シート!$C39:$QE39,W$1)</f>
        <v>0</v>
      </c>
      <c r="X80" s="6">
        <f>COUNTIFS(入力用シート!$C$2:$QE$2,2,入力用シート!$C39:$QE39,X$1)</f>
        <v>0</v>
      </c>
      <c r="Y80" s="6">
        <f>COUNTIFS(入力用シート!$C$2:$QE$2,2,入力用シート!$C39:$QE39,Y$1)</f>
        <v>0</v>
      </c>
      <c r="Z80" s="6">
        <f>COUNTIFS(入力用シート!$C$2:$QE$2,2,入力用シート!$C39:$QE39,Z$1)</f>
        <v>0</v>
      </c>
      <c r="AA80" s="6">
        <f>COUNTIFS(入力用シート!$C$2:$QE$2,2,入力用シート!$C39:$QE39,AA$1)</f>
        <v>0</v>
      </c>
      <c r="AB80" s="6">
        <f>COUNTIFS(入力用シート!$C$2:$QE$2,2,入力用シート!$C39:$QE39,AB$1)</f>
        <v>0</v>
      </c>
      <c r="AC80" s="6">
        <f>COUNTIFS(入力用シート!$C$2:$QE$2,2,入力用シート!$C39:$QE39,AC$1)</f>
        <v>0</v>
      </c>
      <c r="AD80" s="6">
        <f>COUNTIFS(入力用シート!$C$2:$QE$2,2,入力用シート!$C39:$QE39,AD$1)</f>
        <v>0</v>
      </c>
      <c r="AE80" s="6">
        <f>COUNTIFS(入力用シート!$C$2:$QE$2,2,入力用シート!$C39:$QE39,AE$1)</f>
        <v>0</v>
      </c>
      <c r="AF80" s="6">
        <f>COUNTIFS(入力用シート!$C$2:$QE$2,2,入力用シート!$C39:$QE39,AF$1)</f>
        <v>0</v>
      </c>
      <c r="AG80" s="6">
        <f>COUNTIFS(入力用シート!$C$2:$QE$2,2,入力用シート!$C39:$QE39,AG$1)</f>
        <v>0</v>
      </c>
    </row>
    <row r="81" spans="1:33">
      <c r="A81" s="5" t="s">
        <v>62</v>
      </c>
      <c r="B81" s="6">
        <f>COUNTIFS(入力用シート!$C$2:$QE$2,2,入力用シート!$C40:$QE40,B$1)</f>
        <v>0</v>
      </c>
      <c r="C81" s="6">
        <f>COUNTIFS(入力用シート!$C$2:$QE$2,2,入力用シート!$C40:$QE40,C$1)</f>
        <v>0</v>
      </c>
      <c r="D81" s="6">
        <f>COUNTIFS(入力用シート!$C$2:$QE$2,2,入力用シート!$C40:$QE40,D$1)</f>
        <v>0</v>
      </c>
      <c r="E81" s="6">
        <f>COUNTIFS(入力用シート!$C$2:$QE$2,2,入力用シート!$C40:$QE40,E$1)</f>
        <v>0</v>
      </c>
      <c r="F81" s="6">
        <f>COUNTIFS(入力用シート!$C$2:$QE$2,2,入力用シート!$C40:$QE40,F$1)</f>
        <v>0</v>
      </c>
      <c r="G81" s="6">
        <f>COUNTIFS(入力用シート!$C$2:$QE$2,2,入力用シート!$C40:$QE40,G$1)</f>
        <v>0</v>
      </c>
      <c r="H81" s="6">
        <f>COUNTIFS(入力用シート!$C$2:$QE$2,2,入力用シート!$C40:$QE40,H$1)</f>
        <v>0</v>
      </c>
      <c r="I81" s="6">
        <f>COUNTIFS(入力用シート!$C$2:$QE$2,2,入力用シート!$C40:$QE40,I$1)</f>
        <v>0</v>
      </c>
      <c r="J81" s="6">
        <f>COUNTIFS(入力用シート!$C$2:$QE$2,2,入力用シート!$C40:$QE40,J$1)</f>
        <v>0</v>
      </c>
      <c r="K81" s="6">
        <f>COUNTIFS(入力用シート!$C$2:$QE$2,2,入力用シート!$C40:$QE40,K$1)</f>
        <v>0</v>
      </c>
      <c r="L81" s="6">
        <f>COUNTIFS(入力用シート!$C$2:$QE$2,2,入力用シート!$C40:$QE40,L$1)</f>
        <v>0</v>
      </c>
      <c r="M81" s="6">
        <f>COUNTIFS(入力用シート!$C$2:$QE$2,2,入力用シート!$C40:$QE40,M$1)</f>
        <v>0</v>
      </c>
      <c r="N81" s="6">
        <f>COUNTIFS(入力用シート!$C$2:$QE$2,2,入力用シート!$C40:$QE40,N$1)</f>
        <v>0</v>
      </c>
      <c r="O81" s="6">
        <f>COUNTIFS(入力用シート!$C$2:$QE$2,2,入力用シート!$C40:$QE40,O$1)</f>
        <v>0</v>
      </c>
      <c r="P81" s="6">
        <f>COUNTIFS(入力用シート!$C$2:$QE$2,2,入力用シート!$C40:$QE40,P$1)</f>
        <v>0</v>
      </c>
      <c r="Q81" s="6">
        <f>COUNTIFS(入力用シート!$C$2:$QE$2,2,入力用シート!$C40:$QE40,Q$1)</f>
        <v>0</v>
      </c>
      <c r="R81" s="6">
        <f>COUNTIFS(入力用シート!$C$2:$QE$2,2,入力用シート!$C40:$QE40,R$1)</f>
        <v>0</v>
      </c>
      <c r="S81" s="6">
        <f>COUNTIFS(入力用シート!$C$2:$QE$2,2,入力用シート!$C40:$QE40,S$1)</f>
        <v>0</v>
      </c>
      <c r="T81" s="6">
        <f>COUNTIFS(入力用シート!$C$2:$QE$2,2,入力用シート!$C40:$QE40,T$1)</f>
        <v>0</v>
      </c>
      <c r="U81" s="6">
        <f>COUNTIFS(入力用シート!$C$2:$QE$2,2,入力用シート!$C40:$QE40,U$1)</f>
        <v>0</v>
      </c>
      <c r="V81" s="6">
        <f>COUNTIFS(入力用シート!$C$2:$QE$2,2,入力用シート!$C40:$QE40,V$1)</f>
        <v>0</v>
      </c>
      <c r="W81" s="6">
        <f>COUNTIFS(入力用シート!$C$2:$QE$2,2,入力用シート!$C40:$QE40,W$1)</f>
        <v>0</v>
      </c>
      <c r="X81" s="6">
        <f>COUNTIFS(入力用シート!$C$2:$QE$2,2,入力用シート!$C40:$QE40,X$1)</f>
        <v>0</v>
      </c>
      <c r="Y81" s="6">
        <f>COUNTIFS(入力用シート!$C$2:$QE$2,2,入力用シート!$C40:$QE40,Y$1)</f>
        <v>0</v>
      </c>
      <c r="Z81" s="6">
        <f>COUNTIFS(入力用シート!$C$2:$QE$2,2,入力用シート!$C40:$QE40,Z$1)</f>
        <v>0</v>
      </c>
      <c r="AA81" s="6">
        <f>COUNTIFS(入力用シート!$C$2:$QE$2,2,入力用シート!$C40:$QE40,AA$1)</f>
        <v>0</v>
      </c>
      <c r="AB81" s="6">
        <f>COUNTIFS(入力用シート!$C$2:$QE$2,2,入力用シート!$C40:$QE40,AB$1)</f>
        <v>0</v>
      </c>
      <c r="AC81" s="6">
        <f>COUNTIFS(入力用シート!$C$2:$QE$2,2,入力用シート!$C40:$QE40,AC$1)</f>
        <v>0</v>
      </c>
      <c r="AD81" s="6">
        <f>COUNTIFS(入力用シート!$C$2:$QE$2,2,入力用シート!$C40:$QE40,AD$1)</f>
        <v>0</v>
      </c>
      <c r="AE81" s="6">
        <f>COUNTIFS(入力用シート!$C$2:$QE$2,2,入力用シート!$C40:$QE40,AE$1)</f>
        <v>0</v>
      </c>
      <c r="AF81" s="6">
        <f>COUNTIFS(入力用シート!$C$2:$QE$2,2,入力用シート!$C40:$QE40,AF$1)</f>
        <v>0</v>
      </c>
      <c r="AG81" s="6">
        <f>COUNTIFS(入力用シート!$C$2:$QE$2,2,入力用シート!$C40:$QE40,AG$1)</f>
        <v>0</v>
      </c>
    </row>
    <row r="82" spans="1:33">
      <c r="A82" s="5" t="s">
        <v>63</v>
      </c>
      <c r="B82" s="6">
        <f>COUNTIFS(入力用シート!$C$2:$QE$2,2,入力用シート!$C41:$QE41,B$1)</f>
        <v>0</v>
      </c>
      <c r="C82" s="6">
        <f>COUNTIFS(入力用シート!$C$2:$QE$2,2,入力用シート!$C41:$QE41,C$1)</f>
        <v>0</v>
      </c>
      <c r="D82" s="6">
        <f>COUNTIFS(入力用シート!$C$2:$QE$2,2,入力用シート!$C41:$QE41,D$1)</f>
        <v>0</v>
      </c>
      <c r="E82" s="6">
        <f>COUNTIFS(入力用シート!$C$2:$QE$2,2,入力用シート!$C41:$QE41,E$1)</f>
        <v>0</v>
      </c>
      <c r="F82" s="6">
        <f>COUNTIFS(入力用シート!$C$2:$QE$2,2,入力用シート!$C41:$QE41,F$1)</f>
        <v>0</v>
      </c>
      <c r="G82" s="6">
        <f>COUNTIFS(入力用シート!$C$2:$QE$2,2,入力用シート!$C41:$QE41,G$1)</f>
        <v>0</v>
      </c>
      <c r="H82" s="6">
        <f>COUNTIFS(入力用シート!$C$2:$QE$2,2,入力用シート!$C41:$QE41,H$1)</f>
        <v>0</v>
      </c>
      <c r="I82" s="6">
        <f>COUNTIFS(入力用シート!$C$2:$QE$2,2,入力用シート!$C41:$QE41,I$1)</f>
        <v>0</v>
      </c>
      <c r="J82" s="6">
        <f>COUNTIFS(入力用シート!$C$2:$QE$2,2,入力用シート!$C41:$QE41,J$1)</f>
        <v>0</v>
      </c>
      <c r="K82" s="6">
        <f>COUNTIFS(入力用シート!$C$2:$QE$2,2,入力用シート!$C41:$QE41,K$1)</f>
        <v>0</v>
      </c>
      <c r="L82" s="6">
        <f>COUNTIFS(入力用シート!$C$2:$QE$2,2,入力用シート!$C41:$QE41,L$1)</f>
        <v>0</v>
      </c>
      <c r="M82" s="6">
        <f>COUNTIFS(入力用シート!$C$2:$QE$2,2,入力用シート!$C41:$QE41,M$1)</f>
        <v>0</v>
      </c>
      <c r="N82" s="6">
        <f>COUNTIFS(入力用シート!$C$2:$QE$2,2,入力用シート!$C41:$QE41,N$1)</f>
        <v>0</v>
      </c>
      <c r="O82" s="6">
        <f>COUNTIFS(入力用シート!$C$2:$QE$2,2,入力用シート!$C41:$QE41,O$1)</f>
        <v>0</v>
      </c>
      <c r="P82" s="6">
        <f>COUNTIFS(入力用シート!$C$2:$QE$2,2,入力用シート!$C41:$QE41,P$1)</f>
        <v>0</v>
      </c>
      <c r="Q82" s="6">
        <f>COUNTIFS(入力用シート!$C$2:$QE$2,2,入力用シート!$C41:$QE41,Q$1)</f>
        <v>0</v>
      </c>
      <c r="R82" s="6">
        <f>COUNTIFS(入力用シート!$C$2:$QE$2,2,入力用シート!$C41:$QE41,R$1)</f>
        <v>0</v>
      </c>
      <c r="S82" s="6">
        <f>COUNTIFS(入力用シート!$C$2:$QE$2,2,入力用シート!$C41:$QE41,S$1)</f>
        <v>0</v>
      </c>
      <c r="T82" s="6">
        <f>COUNTIFS(入力用シート!$C$2:$QE$2,2,入力用シート!$C41:$QE41,T$1)</f>
        <v>0</v>
      </c>
      <c r="U82" s="6">
        <f>COUNTIFS(入力用シート!$C$2:$QE$2,2,入力用シート!$C41:$QE41,U$1)</f>
        <v>0</v>
      </c>
      <c r="V82" s="6">
        <f>COUNTIFS(入力用シート!$C$2:$QE$2,2,入力用シート!$C41:$QE41,V$1)</f>
        <v>0</v>
      </c>
      <c r="W82" s="6">
        <f>COUNTIFS(入力用シート!$C$2:$QE$2,2,入力用シート!$C41:$QE41,W$1)</f>
        <v>0</v>
      </c>
      <c r="X82" s="6">
        <f>COUNTIFS(入力用シート!$C$2:$QE$2,2,入力用シート!$C41:$QE41,X$1)</f>
        <v>0</v>
      </c>
      <c r="Y82" s="6">
        <f>COUNTIFS(入力用シート!$C$2:$QE$2,2,入力用シート!$C41:$QE41,Y$1)</f>
        <v>0</v>
      </c>
      <c r="Z82" s="6">
        <f>COUNTIFS(入力用シート!$C$2:$QE$2,2,入力用シート!$C41:$QE41,Z$1)</f>
        <v>0</v>
      </c>
      <c r="AA82" s="6">
        <f>COUNTIFS(入力用シート!$C$2:$QE$2,2,入力用シート!$C41:$QE41,AA$1)</f>
        <v>0</v>
      </c>
      <c r="AB82" s="6">
        <f>COUNTIFS(入力用シート!$C$2:$QE$2,2,入力用シート!$C41:$QE41,AB$1)</f>
        <v>0</v>
      </c>
      <c r="AC82" s="6">
        <f>COUNTIFS(入力用シート!$C$2:$QE$2,2,入力用シート!$C41:$QE41,AC$1)</f>
        <v>0</v>
      </c>
      <c r="AD82" s="6">
        <f>COUNTIFS(入力用シート!$C$2:$QE$2,2,入力用シート!$C41:$QE41,AD$1)</f>
        <v>0</v>
      </c>
      <c r="AE82" s="6">
        <f>COUNTIFS(入力用シート!$C$2:$QE$2,2,入力用シート!$C41:$QE41,AE$1)</f>
        <v>0</v>
      </c>
      <c r="AF82" s="6">
        <f>COUNTIFS(入力用シート!$C$2:$QE$2,2,入力用シート!$C41:$QE41,AF$1)</f>
        <v>0</v>
      </c>
      <c r="AG82" s="6">
        <f>COUNTIFS(入力用シート!$C$2:$QE$2,2,入力用シート!$C41:$QE41,AG$1)</f>
        <v>0</v>
      </c>
    </row>
    <row r="83" spans="1:33" ht="14.25" thickBot="1">
      <c r="A83" s="8" t="s">
        <v>64</v>
      </c>
      <c r="B83" s="9">
        <f>B78*5+B79*4+B80*3+B81*2+B82</f>
        <v>0</v>
      </c>
      <c r="C83" s="9">
        <f t="shared" ref="C83:AG83" si="13">C78*5+C79*4+C80*3+C81*2+C82</f>
        <v>0</v>
      </c>
      <c r="D83" s="9">
        <f t="shared" si="13"/>
        <v>0</v>
      </c>
      <c r="E83" s="9">
        <f t="shared" si="13"/>
        <v>0</v>
      </c>
      <c r="F83" s="9">
        <f t="shared" si="13"/>
        <v>0</v>
      </c>
      <c r="G83" s="9">
        <f t="shared" si="13"/>
        <v>0</v>
      </c>
      <c r="H83" s="9">
        <f t="shared" si="13"/>
        <v>0</v>
      </c>
      <c r="I83" s="9">
        <f t="shared" si="13"/>
        <v>0</v>
      </c>
      <c r="J83" s="9">
        <f t="shared" si="13"/>
        <v>0</v>
      </c>
      <c r="K83" s="9">
        <f t="shared" si="13"/>
        <v>0</v>
      </c>
      <c r="L83" s="9">
        <f t="shared" si="13"/>
        <v>0</v>
      </c>
      <c r="M83" s="9">
        <f t="shared" si="13"/>
        <v>0</v>
      </c>
      <c r="N83" s="9">
        <f t="shared" si="13"/>
        <v>0</v>
      </c>
      <c r="O83" s="9">
        <f t="shared" si="13"/>
        <v>0</v>
      </c>
      <c r="P83" s="9">
        <f t="shared" si="13"/>
        <v>0</v>
      </c>
      <c r="Q83" s="9">
        <f t="shared" si="13"/>
        <v>0</v>
      </c>
      <c r="R83" s="9">
        <f t="shared" si="13"/>
        <v>0</v>
      </c>
      <c r="S83" s="9">
        <f t="shared" si="13"/>
        <v>0</v>
      </c>
      <c r="T83" s="9">
        <f t="shared" si="13"/>
        <v>0</v>
      </c>
      <c r="U83" s="9">
        <f t="shared" si="13"/>
        <v>0</v>
      </c>
      <c r="V83" s="9">
        <f t="shared" si="13"/>
        <v>0</v>
      </c>
      <c r="W83" s="9">
        <f t="shared" si="13"/>
        <v>0</v>
      </c>
      <c r="X83" s="9">
        <f t="shared" si="13"/>
        <v>0</v>
      </c>
      <c r="Y83" s="9">
        <f t="shared" si="13"/>
        <v>0</v>
      </c>
      <c r="Z83" s="9">
        <f t="shared" si="13"/>
        <v>0</v>
      </c>
      <c r="AA83" s="9">
        <f t="shared" si="13"/>
        <v>0</v>
      </c>
      <c r="AB83" s="9">
        <f t="shared" si="13"/>
        <v>0</v>
      </c>
      <c r="AC83" s="9">
        <f t="shared" si="13"/>
        <v>0</v>
      </c>
      <c r="AD83" s="9">
        <f t="shared" si="13"/>
        <v>0</v>
      </c>
      <c r="AE83" s="9">
        <f t="shared" si="13"/>
        <v>0</v>
      </c>
      <c r="AF83" s="9">
        <f t="shared" si="13"/>
        <v>0</v>
      </c>
      <c r="AG83" s="9">
        <f t="shared" si="13"/>
        <v>0</v>
      </c>
    </row>
    <row r="88" spans="1:33">
      <c r="C88" t="s">
        <v>16</v>
      </c>
    </row>
    <row r="89" spans="1:33">
      <c r="C89" t="s">
        <v>17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4"/>
  <sheetViews>
    <sheetView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F50" sqref="F50"/>
    </sheetView>
  </sheetViews>
  <sheetFormatPr defaultRowHeight="13.5"/>
  <cols>
    <col min="1" max="1" width="12.375" customWidth="1"/>
  </cols>
  <sheetData>
    <row r="1" spans="1:33">
      <c r="A1" s="49" t="s">
        <v>3</v>
      </c>
      <c r="B1" s="41">
        <v>1</v>
      </c>
      <c r="C1" s="41">
        <v>2</v>
      </c>
      <c r="D1" s="41">
        <v>3</v>
      </c>
      <c r="E1" s="41">
        <v>4</v>
      </c>
      <c r="F1" s="41">
        <v>5</v>
      </c>
      <c r="G1" s="41">
        <v>6</v>
      </c>
      <c r="H1" s="41">
        <v>7</v>
      </c>
      <c r="I1" s="41">
        <v>8</v>
      </c>
      <c r="J1" s="41">
        <v>9</v>
      </c>
      <c r="K1" s="41">
        <v>10</v>
      </c>
      <c r="L1" s="41">
        <v>11</v>
      </c>
      <c r="M1" s="41">
        <v>12</v>
      </c>
      <c r="N1" s="41">
        <v>13</v>
      </c>
      <c r="O1" s="41">
        <v>14</v>
      </c>
      <c r="P1" s="41">
        <v>15</v>
      </c>
      <c r="Q1" s="41">
        <v>16</v>
      </c>
      <c r="R1" s="41">
        <v>17</v>
      </c>
      <c r="S1" s="41">
        <v>18</v>
      </c>
      <c r="T1" s="41">
        <v>19</v>
      </c>
      <c r="U1" s="41">
        <v>20</v>
      </c>
      <c r="V1" s="41">
        <v>21</v>
      </c>
      <c r="W1" s="41">
        <v>22</v>
      </c>
      <c r="X1" s="41">
        <v>23</v>
      </c>
      <c r="Y1" s="41">
        <v>24</v>
      </c>
      <c r="Z1" s="41">
        <v>25</v>
      </c>
      <c r="AA1" s="42">
        <v>26</v>
      </c>
      <c r="AB1" s="52">
        <v>27</v>
      </c>
      <c r="AC1" s="46">
        <v>28</v>
      </c>
      <c r="AD1" s="46">
        <v>29</v>
      </c>
      <c r="AE1" s="46">
        <v>30</v>
      </c>
      <c r="AF1" s="46">
        <v>31</v>
      </c>
      <c r="AG1" s="46">
        <v>32</v>
      </c>
    </row>
    <row r="2" spans="1:33">
      <c r="A2" s="47" t="s">
        <v>0</v>
      </c>
      <c r="B2" s="12">
        <f>COUNTIF(入力用シート!$C2:$QE2,B$1)</f>
        <v>0</v>
      </c>
      <c r="C2" s="12">
        <f>COUNTIF(入力用シート!$C2:$QE2,C$1)</f>
        <v>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53"/>
      <c r="AB2" s="46"/>
      <c r="AC2" s="46"/>
      <c r="AD2" s="46"/>
    </row>
    <row r="3" spans="1:33">
      <c r="A3" s="47" t="s">
        <v>4</v>
      </c>
      <c r="B3" s="12">
        <f>COUNTIF(入力用シート!$C3:$QE3,B$1)</f>
        <v>0</v>
      </c>
      <c r="C3" s="12">
        <f>COUNTIF(入力用シート!$C3:$QE3,C$1)</f>
        <v>0</v>
      </c>
      <c r="D3" s="12">
        <f>COUNTIF(入力用シート!$C3:$QE3,D$1)</f>
        <v>0</v>
      </c>
      <c r="E3" s="12">
        <f>COUNTIF(入力用シート!$C3:$QE3,E$1)</f>
        <v>0</v>
      </c>
      <c r="F3" s="12">
        <f>COUNTIF(入力用シート!$C3:$QE3,F$1)</f>
        <v>0</v>
      </c>
      <c r="G3" s="12">
        <f>COUNTIF(入力用シート!$C3:$QE3,G$1)</f>
        <v>0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53"/>
      <c r="AB3" s="46"/>
      <c r="AC3" s="46"/>
      <c r="AD3" s="46"/>
    </row>
    <row r="4" spans="1:33">
      <c r="A4" s="47" t="s">
        <v>5</v>
      </c>
      <c r="B4" s="12">
        <f>COUNTIF(入力用シート!$C4:$QE4,B$1)</f>
        <v>0</v>
      </c>
      <c r="C4" s="12">
        <f>COUNTIF(入力用シート!$C4:$QE4,C$1)</f>
        <v>0</v>
      </c>
      <c r="D4" s="12">
        <f>COUNTIF(入力用シート!$C4:$QE4,D$1)</f>
        <v>0</v>
      </c>
      <c r="E4" s="12">
        <f>COUNTIF(入力用シート!$C4:$QE4,E$1)</f>
        <v>0</v>
      </c>
      <c r="F4" s="12">
        <f>COUNTIF(入力用シート!$C4:$QE4,F$1)</f>
        <v>0</v>
      </c>
      <c r="G4" s="12">
        <f>COUNTIF(入力用シート!$C4:$QE4,G$1)</f>
        <v>0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53"/>
      <c r="AB4" s="46"/>
      <c r="AC4" s="46"/>
      <c r="AD4" s="46"/>
    </row>
    <row r="5" spans="1:33">
      <c r="A5" s="47" t="s">
        <v>6</v>
      </c>
      <c r="B5" s="12">
        <f>COUNTIF(入力用シート!$C5:$QE5,B$1)</f>
        <v>0</v>
      </c>
      <c r="C5" s="12">
        <f>COUNTIF(入力用シート!$C5:$QE5,C$1)</f>
        <v>0</v>
      </c>
      <c r="D5" s="12">
        <f>COUNTIF(入力用シート!$C5:$QE5,D$1)</f>
        <v>0</v>
      </c>
      <c r="E5" s="12">
        <f>COUNTIF(入力用シート!$C5:$QE5,E$1)</f>
        <v>0</v>
      </c>
      <c r="F5" s="12">
        <f>COUNTIF(入力用シート!$C5:$QE5,F$1)</f>
        <v>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53"/>
      <c r="AB5" s="46"/>
      <c r="AC5" s="46"/>
      <c r="AD5" s="46"/>
    </row>
    <row r="6" spans="1:33">
      <c r="A6" s="47" t="s">
        <v>19</v>
      </c>
      <c r="B6" s="12">
        <f>COUNTIF(入力用シート!$C6:$QE6,B$1)</f>
        <v>0</v>
      </c>
      <c r="C6" s="12">
        <f>COUNTIF(入力用シート!$C6:$QE6,C$1)</f>
        <v>0</v>
      </c>
      <c r="D6" s="12">
        <f>COUNTIF(入力用シート!$C6:$QE6,D$1)</f>
        <v>0</v>
      </c>
      <c r="E6" s="12">
        <f>COUNTIF(入力用シート!$C6:$QE6,E$1)</f>
        <v>0</v>
      </c>
      <c r="F6" s="12">
        <f>COUNTIF(入力用シート!$C6:$QE6,F$1)</f>
        <v>0</v>
      </c>
      <c r="G6" s="12">
        <f>COUNTIF(入力用シート!$C6:$QE6,G$1)</f>
        <v>0</v>
      </c>
      <c r="H6" s="12">
        <f>COUNTIF(入力用シート!$C6:$QE6,H$1)</f>
        <v>0</v>
      </c>
      <c r="I6" s="12">
        <f>COUNTIF(入力用シート!$C6:$QE6,I$1)</f>
        <v>0</v>
      </c>
      <c r="J6" s="12">
        <f>COUNTIF(入力用シート!$C6:$QE6,J$1)</f>
        <v>0</v>
      </c>
      <c r="K6" s="12">
        <f>COUNTIF(入力用シート!$C6:$QE6,K$1)</f>
        <v>0</v>
      </c>
      <c r="L6" s="12">
        <f>COUNTIF(入力用シート!$C6:$QE6,L$1)</f>
        <v>0</v>
      </c>
      <c r="M6" s="12">
        <f>COUNTIF(入力用シート!$C6:$QE6,M$1)</f>
        <v>0</v>
      </c>
      <c r="N6" s="12">
        <f>COUNTIF(入力用シート!$C6:$QE6,N$1)</f>
        <v>0</v>
      </c>
      <c r="O6" s="12">
        <f>COUNTIF(入力用シート!$C6:$QE6,O$1)</f>
        <v>0</v>
      </c>
      <c r="P6" s="12">
        <f>COUNTIF(入力用シート!$C6:$QE6,P$1)</f>
        <v>0</v>
      </c>
      <c r="Q6" s="12">
        <f>COUNTIF(入力用シート!$C6:$QE6,Q$1)</f>
        <v>0</v>
      </c>
      <c r="R6" s="12">
        <f>COUNTIF(入力用シート!$C6:$QE6,R$1)</f>
        <v>0</v>
      </c>
      <c r="S6" s="12">
        <f>COUNTIF(入力用シート!$C6:$QE6,S$1)</f>
        <v>0</v>
      </c>
      <c r="T6" s="12">
        <f>COUNTIF(入力用シート!$C6:$QE6,T$1)</f>
        <v>0</v>
      </c>
      <c r="U6" s="12"/>
      <c r="V6" s="12"/>
      <c r="W6" s="12"/>
      <c r="X6" s="12"/>
      <c r="Y6" s="12"/>
      <c r="Z6" s="12"/>
      <c r="AA6" s="53"/>
      <c r="AB6" s="46"/>
      <c r="AC6" s="46"/>
      <c r="AD6" s="46"/>
    </row>
    <row r="7" spans="1:33">
      <c r="A7" s="47" t="s">
        <v>20</v>
      </c>
      <c r="B7" s="12">
        <f>COUNTIF(入力用シート!$C7:$QE7,B$1)</f>
        <v>0</v>
      </c>
      <c r="C7" s="12">
        <f>COUNTIF(入力用シート!$C7:$QE7,C$1)</f>
        <v>0</v>
      </c>
      <c r="D7" s="12">
        <f>COUNTIF(入力用シート!$C7:$QE7,D$1)</f>
        <v>0</v>
      </c>
      <c r="E7" s="12">
        <f>COUNTIF(入力用シート!$C7:$QE7,E$1)</f>
        <v>0</v>
      </c>
      <c r="F7" s="12">
        <f>COUNTIF(入力用シート!$C7:$QE7,F$1)</f>
        <v>0</v>
      </c>
      <c r="G7" s="12">
        <f>COUNTIF(入力用シート!$C7:$QE7,G$1)</f>
        <v>0</v>
      </c>
      <c r="H7" s="12">
        <f>COUNTIF(入力用シート!$C7:$QE7,H$1)</f>
        <v>0</v>
      </c>
      <c r="I7" s="12">
        <f>COUNTIF(入力用シート!$C7:$QE7,I$1)</f>
        <v>0</v>
      </c>
      <c r="J7" s="12">
        <f>COUNTIF(入力用シート!$C7:$QE7,J$1)</f>
        <v>0</v>
      </c>
      <c r="K7" s="12">
        <f>COUNTIF(入力用シート!$C7:$QE7,K$1)</f>
        <v>0</v>
      </c>
      <c r="L7" s="12">
        <f>COUNTIF(入力用シート!$C7:$QE7,L$1)</f>
        <v>0</v>
      </c>
      <c r="M7" s="12">
        <f>COUNTIF(入力用シート!$C7:$QE7,M$1)</f>
        <v>0</v>
      </c>
      <c r="N7" s="12">
        <f>COUNTIF(入力用シート!$C7:$QE7,N$1)</f>
        <v>0</v>
      </c>
      <c r="O7" s="12">
        <f>COUNTIF(入力用シート!$C7:$QE7,O$1)</f>
        <v>0</v>
      </c>
      <c r="P7" s="12">
        <f>COUNTIF(入力用シート!$C7:$QE7,P$1)</f>
        <v>0</v>
      </c>
      <c r="Q7" s="12">
        <f>COUNTIF(入力用シート!$C7:$QE7,Q$1)</f>
        <v>0</v>
      </c>
      <c r="R7" s="12">
        <f>COUNTIF(入力用シート!$C7:$QE7,R$1)</f>
        <v>0</v>
      </c>
      <c r="S7" s="12">
        <f>COUNTIF(入力用シート!$C7:$QE7,S$1)</f>
        <v>0</v>
      </c>
      <c r="T7" s="12">
        <f>COUNTIF(入力用シート!$C7:$QE7,T$1)</f>
        <v>0</v>
      </c>
      <c r="U7" s="12"/>
      <c r="V7" s="12"/>
      <c r="W7" s="12"/>
      <c r="X7" s="12"/>
      <c r="Y7" s="12"/>
      <c r="Z7" s="12"/>
      <c r="AA7" s="53"/>
      <c r="AB7" s="46"/>
      <c r="AC7" s="46"/>
      <c r="AD7" s="46"/>
    </row>
    <row r="8" spans="1:33">
      <c r="A8" s="47" t="s">
        <v>21</v>
      </c>
      <c r="B8" s="12">
        <f>COUNTIF(入力用シート!$C8:$QE8,B$1)</f>
        <v>0</v>
      </c>
      <c r="C8" s="12">
        <f>COUNTIF(入力用シート!$C8:$QE8,C$1)</f>
        <v>0</v>
      </c>
      <c r="D8" s="12">
        <f>COUNTIF(入力用シート!$C8:$QE8,D$1)</f>
        <v>0</v>
      </c>
      <c r="E8" s="12">
        <f>COUNTIF(入力用シート!$C8:$QE8,E$1)</f>
        <v>0</v>
      </c>
      <c r="F8" s="12">
        <f>COUNTIF(入力用シート!$C8:$QE8,F$1)</f>
        <v>0</v>
      </c>
      <c r="G8" s="12">
        <f>COUNTIF(入力用シート!$C8:$QE8,G$1)</f>
        <v>0</v>
      </c>
      <c r="H8" s="12">
        <f>COUNTIF(入力用シート!$C8:$QE8,H$1)</f>
        <v>0</v>
      </c>
      <c r="I8" s="12">
        <f>COUNTIF(入力用シート!$C8:$QE8,I$1)</f>
        <v>0</v>
      </c>
      <c r="J8" s="12">
        <f>COUNTIF(入力用シート!$C8:$QE8,J$1)</f>
        <v>0</v>
      </c>
      <c r="K8" s="12">
        <f>COUNTIF(入力用シート!$C8:$QE8,K$1)</f>
        <v>0</v>
      </c>
      <c r="L8" s="12">
        <f>COUNTIF(入力用シート!$C8:$QE8,L$1)</f>
        <v>0</v>
      </c>
      <c r="M8" s="12">
        <f>COUNTIF(入力用シート!$C8:$QE8,M$1)</f>
        <v>0</v>
      </c>
      <c r="N8" s="12">
        <f>COUNTIF(入力用シート!$C8:$QE8,N$1)</f>
        <v>0</v>
      </c>
      <c r="O8" s="12">
        <f>COUNTIF(入力用シート!$C8:$QE8,O$1)</f>
        <v>0</v>
      </c>
      <c r="P8" s="12">
        <f>COUNTIF(入力用シート!$C8:$QE8,P$1)</f>
        <v>0</v>
      </c>
      <c r="Q8" s="12">
        <f>COUNTIF(入力用シート!$C8:$QE8,Q$1)</f>
        <v>0</v>
      </c>
      <c r="R8" s="12">
        <f>COUNTIF(入力用シート!$C8:$QE8,R$1)</f>
        <v>0</v>
      </c>
      <c r="S8" s="12">
        <f>COUNTIF(入力用シート!$C8:$QE8,S$1)</f>
        <v>0</v>
      </c>
      <c r="T8" s="12">
        <f>COUNTIF(入力用シート!$C8:$QE8,T$1)</f>
        <v>0</v>
      </c>
      <c r="U8" s="12"/>
      <c r="V8" s="12"/>
      <c r="W8" s="12"/>
      <c r="X8" s="12"/>
      <c r="Y8" s="12"/>
      <c r="Z8" s="12"/>
      <c r="AA8" s="53"/>
      <c r="AB8" s="46"/>
      <c r="AC8" s="46"/>
      <c r="AD8" s="46"/>
    </row>
    <row r="9" spans="1:33">
      <c r="A9" s="47" t="s">
        <v>40</v>
      </c>
      <c r="B9" s="12">
        <f>B6*3+B7*2+B8</f>
        <v>0</v>
      </c>
      <c r="C9" s="12">
        <f t="shared" ref="C9:R9" si="0">C6*3+C7*2+C8</f>
        <v>0</v>
      </c>
      <c r="D9" s="12">
        <f t="shared" si="0"/>
        <v>0</v>
      </c>
      <c r="E9" s="12">
        <f t="shared" si="0"/>
        <v>0</v>
      </c>
      <c r="F9" s="12">
        <f t="shared" si="0"/>
        <v>0</v>
      </c>
      <c r="G9" s="12">
        <f t="shared" si="0"/>
        <v>0</v>
      </c>
      <c r="H9" s="12">
        <f t="shared" si="0"/>
        <v>0</v>
      </c>
      <c r="I9" s="12">
        <f t="shared" si="0"/>
        <v>0</v>
      </c>
      <c r="J9" s="12">
        <f t="shared" si="0"/>
        <v>0</v>
      </c>
      <c r="K9" s="12">
        <f t="shared" si="0"/>
        <v>0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12">
        <f t="shared" si="0"/>
        <v>0</v>
      </c>
      <c r="P9" s="12">
        <f t="shared" si="0"/>
        <v>0</v>
      </c>
      <c r="Q9" s="12">
        <f t="shared" si="0"/>
        <v>0</v>
      </c>
      <c r="R9" s="12">
        <f t="shared" si="0"/>
        <v>0</v>
      </c>
      <c r="S9" s="12">
        <f t="shared" ref="S9:T9" si="1">S6*3+S7*2+S8</f>
        <v>0</v>
      </c>
      <c r="T9" s="12">
        <f t="shared" si="1"/>
        <v>0</v>
      </c>
      <c r="U9" s="12"/>
      <c r="V9" s="12"/>
      <c r="W9" s="12"/>
      <c r="X9" s="12"/>
      <c r="Y9" s="12"/>
      <c r="Z9" s="12"/>
      <c r="AA9" s="53"/>
      <c r="AB9" s="46"/>
      <c r="AC9" s="46"/>
      <c r="AD9" s="46"/>
    </row>
    <row r="10" spans="1:33">
      <c r="A10" s="47" t="s">
        <v>65</v>
      </c>
      <c r="B10" s="12">
        <f>COUNTIFS(入力用シート!$C$3:$QE$3,1,入力用シート!$C$6:$QE$6,B$1)</f>
        <v>0</v>
      </c>
      <c r="C10" s="12">
        <f>COUNTIFS(入力用シート!$C$3:$QE$3,1,入力用シート!$C$6:$QE$6,C$1)</f>
        <v>0</v>
      </c>
      <c r="D10" s="12">
        <f>COUNTIFS(入力用シート!$C$3:$QE$3,1,入力用シート!$C$6:$QE$6,D$1)</f>
        <v>0</v>
      </c>
      <c r="E10" s="12">
        <f>COUNTIFS(入力用シート!$C$3:$QE$3,1,入力用シート!$C$6:$QE$6,E$1)</f>
        <v>0</v>
      </c>
      <c r="F10" s="12">
        <f>COUNTIFS(入力用シート!$C$3:$QE$3,1,入力用シート!$C$6:$QE$6,F$1)</f>
        <v>0</v>
      </c>
      <c r="G10" s="12">
        <f>COUNTIFS(入力用シート!$C$3:$QE$3,1,入力用シート!$C$6:$QE$6,G$1)</f>
        <v>0</v>
      </c>
      <c r="H10" s="12">
        <f>COUNTIFS(入力用シート!$C$3:$QE$3,1,入力用シート!$C$6:$QE$6,H$1)</f>
        <v>0</v>
      </c>
      <c r="I10" s="12">
        <f>COUNTIFS(入力用シート!$C$3:$QE$3,1,入力用シート!$C$6:$QE$6,I$1)</f>
        <v>0</v>
      </c>
      <c r="J10" s="12">
        <f>COUNTIFS(入力用シート!$C$3:$QE$3,1,入力用シート!$C$6:$QE$6,J$1)</f>
        <v>0</v>
      </c>
      <c r="K10" s="12">
        <f>COUNTIFS(入力用シート!$C$3:$QE$3,1,入力用シート!$C$6:$QE$6,K$1)</f>
        <v>0</v>
      </c>
      <c r="L10" s="12">
        <f>COUNTIFS(入力用シート!$C$3:$QE$3,1,入力用シート!$C$6:$QE$6,L$1)</f>
        <v>0</v>
      </c>
      <c r="M10" s="12">
        <f>COUNTIFS(入力用シート!$C$3:$QE$3,1,入力用シート!$C$6:$QE$6,M$1)</f>
        <v>0</v>
      </c>
      <c r="N10" s="12">
        <f>COUNTIFS(入力用シート!$C$3:$QE$3,1,入力用シート!$C$6:$QE$6,N$1)</f>
        <v>0</v>
      </c>
      <c r="O10" s="12">
        <f>COUNTIFS(入力用シート!$C$3:$QE$3,1,入力用シート!$C$6:$QE$6,O$1)</f>
        <v>0</v>
      </c>
      <c r="P10" s="12">
        <f>COUNTIFS(入力用シート!$C$3:$QE$3,1,入力用シート!$C$6:$QE$6,P$1)</f>
        <v>0</v>
      </c>
      <c r="Q10" s="12">
        <f>COUNTIFS(入力用シート!$C$3:$QE$3,1,入力用シート!$C$6:$QE$6,Q$1)</f>
        <v>0</v>
      </c>
      <c r="R10" s="12">
        <f>COUNTIFS(入力用シート!$C$3:$QE$3,1,入力用シート!$C$6:$QE$6,R$1)</f>
        <v>0</v>
      </c>
      <c r="S10" s="12">
        <f>COUNTIFS(入力用シート!$C$3:$QE$3,1,入力用シート!$C$6:$QE$6,S$1)</f>
        <v>0</v>
      </c>
      <c r="T10" s="12">
        <f>COUNTIFS(入力用シート!$C$3:$QE$3,1,入力用シート!$C$6:$QE$6,T$1)</f>
        <v>0</v>
      </c>
      <c r="U10" s="12"/>
      <c r="V10" s="12"/>
      <c r="W10" s="12"/>
      <c r="X10" s="12"/>
      <c r="Y10" s="12"/>
      <c r="Z10" s="12"/>
      <c r="AA10" s="53"/>
      <c r="AB10" s="46"/>
      <c r="AC10" s="46"/>
      <c r="AD10" s="46"/>
    </row>
    <row r="11" spans="1:33">
      <c r="A11" s="47" t="s">
        <v>66</v>
      </c>
      <c r="B11" s="12">
        <f>COUNTIFS(入力用シート!$C$3:$QE$3,2,入力用シート!$C$6:$QE$6,B$1)</f>
        <v>0</v>
      </c>
      <c r="C11" s="12">
        <f>COUNTIFS(入力用シート!$C$3:$QE$3,2,入力用シート!$C$6:$QE$6,C$1)</f>
        <v>0</v>
      </c>
      <c r="D11" s="12">
        <f>COUNTIFS(入力用シート!$C$3:$QE$3,2,入力用シート!$C$6:$QE$6,D$1)</f>
        <v>0</v>
      </c>
      <c r="E11" s="12">
        <f>COUNTIFS(入力用シート!$C$3:$QE$3,2,入力用シート!$C$6:$QE$6,E$1)</f>
        <v>0</v>
      </c>
      <c r="F11" s="12">
        <f>COUNTIFS(入力用シート!$C$3:$QE$3,2,入力用シート!$C$6:$QE$6,F$1)</f>
        <v>0</v>
      </c>
      <c r="G11" s="12">
        <f>COUNTIFS(入力用シート!$C$3:$QE$3,2,入力用シート!$C$6:$QE$6,G$1)</f>
        <v>0</v>
      </c>
      <c r="H11" s="12">
        <f>COUNTIFS(入力用シート!$C$3:$QE$3,2,入力用シート!$C$6:$QE$6,H$1)</f>
        <v>0</v>
      </c>
      <c r="I11" s="12">
        <f>COUNTIFS(入力用シート!$C$3:$QE$3,2,入力用シート!$C$6:$QE$6,I$1)</f>
        <v>0</v>
      </c>
      <c r="J11" s="12">
        <f>COUNTIFS(入力用シート!$C$3:$QE$3,2,入力用シート!$C$6:$QE$6,J$1)</f>
        <v>0</v>
      </c>
      <c r="K11" s="12">
        <f>COUNTIFS(入力用シート!$C$3:$QE$3,2,入力用シート!$C$6:$QE$6,K$1)</f>
        <v>0</v>
      </c>
      <c r="L11" s="12">
        <f>COUNTIFS(入力用シート!$C$3:$QE$3,2,入力用シート!$C$6:$QE$6,L$1)</f>
        <v>0</v>
      </c>
      <c r="M11" s="12">
        <f>COUNTIFS(入力用シート!$C$3:$QE$3,2,入力用シート!$C$6:$QE$6,M$1)</f>
        <v>0</v>
      </c>
      <c r="N11" s="12">
        <f>COUNTIFS(入力用シート!$C$3:$QE$3,2,入力用シート!$C$6:$QE$6,N$1)</f>
        <v>0</v>
      </c>
      <c r="O11" s="12">
        <f>COUNTIFS(入力用シート!$C$3:$QE$3,2,入力用シート!$C$6:$QE$6,O$1)</f>
        <v>0</v>
      </c>
      <c r="P11" s="12">
        <f>COUNTIFS(入力用シート!$C$3:$QE$3,2,入力用シート!$C$6:$QE$6,P$1)</f>
        <v>0</v>
      </c>
      <c r="Q11" s="12">
        <f>COUNTIFS(入力用シート!$C$3:$QE$3,2,入力用シート!$C$6:$QE$6,Q$1)</f>
        <v>0</v>
      </c>
      <c r="R11" s="12">
        <f>COUNTIFS(入力用シート!$C$3:$QE$3,2,入力用シート!$C$6:$QE$6,R$1)</f>
        <v>0</v>
      </c>
      <c r="S11" s="12">
        <f>COUNTIFS(入力用シート!$C$3:$QE$3,2,入力用シート!$C$6:$QE$6,S$1)</f>
        <v>0</v>
      </c>
      <c r="T11" s="12">
        <f>COUNTIFS(入力用シート!$C$3:$QE$3,2,入力用シート!$C$6:$QE$6,T$1)</f>
        <v>0</v>
      </c>
      <c r="U11" s="12"/>
      <c r="V11" s="12"/>
      <c r="W11" s="12"/>
      <c r="X11" s="12"/>
      <c r="Y11" s="12"/>
      <c r="Z11" s="12"/>
      <c r="AA11" s="53"/>
      <c r="AB11" s="46"/>
      <c r="AC11" s="46"/>
      <c r="AD11" s="46"/>
    </row>
    <row r="12" spans="1:33">
      <c r="A12" s="47" t="s">
        <v>67</v>
      </c>
      <c r="B12" s="12">
        <f>COUNTIFS(入力用シート!$C$3:$QE$3,3,入力用シート!$C$6:$QE$6,B$1)</f>
        <v>0</v>
      </c>
      <c r="C12" s="12">
        <f>COUNTIFS(入力用シート!$C$3:$QE$3,3,入力用シート!$C$6:$QE$6,C$1)</f>
        <v>0</v>
      </c>
      <c r="D12" s="12">
        <f>COUNTIFS(入力用シート!$C$3:$QE$3,3,入力用シート!$C$6:$QE$6,D$1)</f>
        <v>0</v>
      </c>
      <c r="E12" s="12">
        <f>COUNTIFS(入力用シート!$C$3:$QE$3,3,入力用シート!$C$6:$QE$6,E$1)</f>
        <v>0</v>
      </c>
      <c r="F12" s="12">
        <f>COUNTIFS(入力用シート!$C$3:$QE$3,3,入力用シート!$C$6:$QE$6,F$1)</f>
        <v>0</v>
      </c>
      <c r="G12" s="12">
        <f>COUNTIFS(入力用シート!$C$3:$QE$3,3,入力用シート!$C$6:$QE$6,G$1)</f>
        <v>0</v>
      </c>
      <c r="H12" s="12">
        <f>COUNTIFS(入力用シート!$C$3:$QE$3,3,入力用シート!$C$6:$QE$6,H$1)</f>
        <v>0</v>
      </c>
      <c r="I12" s="12">
        <f>COUNTIFS(入力用シート!$C$3:$QE$3,3,入力用シート!$C$6:$QE$6,I$1)</f>
        <v>0</v>
      </c>
      <c r="J12" s="12">
        <f>COUNTIFS(入力用シート!$C$3:$QE$3,3,入力用シート!$C$6:$QE$6,J$1)</f>
        <v>0</v>
      </c>
      <c r="K12" s="12">
        <f>COUNTIFS(入力用シート!$C$3:$QE$3,3,入力用シート!$C$6:$QE$6,K$1)</f>
        <v>0</v>
      </c>
      <c r="L12" s="12">
        <f>COUNTIFS(入力用シート!$C$3:$QE$3,3,入力用シート!$C$6:$QE$6,L$1)</f>
        <v>0</v>
      </c>
      <c r="M12" s="12">
        <f>COUNTIFS(入力用シート!$C$3:$QE$3,3,入力用シート!$C$6:$QE$6,M$1)</f>
        <v>0</v>
      </c>
      <c r="N12" s="12">
        <f>COUNTIFS(入力用シート!$C$3:$QE$3,3,入力用シート!$C$6:$QE$6,N$1)</f>
        <v>0</v>
      </c>
      <c r="O12" s="12">
        <f>COUNTIFS(入力用シート!$C$3:$QE$3,3,入力用シート!$C$6:$QE$6,O$1)</f>
        <v>0</v>
      </c>
      <c r="P12" s="12">
        <f>COUNTIFS(入力用シート!$C$3:$QE$3,3,入力用シート!$C$6:$QE$6,P$1)</f>
        <v>0</v>
      </c>
      <c r="Q12" s="12">
        <f>COUNTIFS(入力用シート!$C$3:$QE$3,3,入力用シート!$C$6:$QE$6,Q$1)</f>
        <v>0</v>
      </c>
      <c r="R12" s="12">
        <f>COUNTIFS(入力用シート!$C$3:$QE$3,3,入力用シート!$C$6:$QE$6,R$1)</f>
        <v>0</v>
      </c>
      <c r="S12" s="12">
        <f>COUNTIFS(入力用シート!$C$3:$QE$3,3,入力用シート!$C$6:$QE$6,S$1)</f>
        <v>0</v>
      </c>
      <c r="T12" s="12">
        <f>COUNTIFS(入力用シート!$C$3:$QE$3,3,入力用シート!$C$6:$QE$6,T$1)</f>
        <v>0</v>
      </c>
      <c r="U12" s="12"/>
      <c r="V12" s="12"/>
      <c r="W12" s="12"/>
      <c r="X12" s="12"/>
      <c r="Y12" s="12"/>
      <c r="Z12" s="12"/>
      <c r="AA12" s="53"/>
      <c r="AB12" s="46"/>
      <c r="AC12" s="46"/>
      <c r="AD12" s="46"/>
    </row>
    <row r="13" spans="1:33">
      <c r="A13" s="47" t="s">
        <v>68</v>
      </c>
      <c r="B13" s="12">
        <f>COUNTIFS(入力用シート!$C$3:$QE$3,4,入力用シート!$C$6:$QE$6,B$1)</f>
        <v>0</v>
      </c>
      <c r="C13" s="12">
        <f>COUNTIFS(入力用シート!$C$3:$QE$3,4,入力用シート!$C$6:$QE$6,C$1)</f>
        <v>0</v>
      </c>
      <c r="D13" s="12">
        <f>COUNTIFS(入力用シート!$C$3:$QE$3,4,入力用シート!$C$6:$QE$6,D$1)</f>
        <v>0</v>
      </c>
      <c r="E13" s="12">
        <f>COUNTIFS(入力用シート!$C$3:$QE$3,4,入力用シート!$C$6:$QE$6,E$1)</f>
        <v>0</v>
      </c>
      <c r="F13" s="12">
        <f>COUNTIFS(入力用シート!$C$3:$QE$3,4,入力用シート!$C$6:$QE$6,F$1)</f>
        <v>0</v>
      </c>
      <c r="G13" s="12">
        <f>COUNTIFS(入力用シート!$C$3:$QE$3,4,入力用シート!$C$6:$QE$6,G$1)</f>
        <v>0</v>
      </c>
      <c r="H13" s="12">
        <f>COUNTIFS(入力用シート!$C$3:$QE$3,4,入力用シート!$C$6:$QE$6,H$1)</f>
        <v>0</v>
      </c>
      <c r="I13" s="12">
        <f>COUNTIFS(入力用シート!$C$3:$QE$3,4,入力用シート!$C$6:$QE$6,I$1)</f>
        <v>0</v>
      </c>
      <c r="J13" s="12">
        <f>COUNTIFS(入力用シート!$C$3:$QE$3,4,入力用シート!$C$6:$QE$6,J$1)</f>
        <v>0</v>
      </c>
      <c r="K13" s="12">
        <f>COUNTIFS(入力用シート!$C$3:$QE$3,4,入力用シート!$C$6:$QE$6,K$1)</f>
        <v>0</v>
      </c>
      <c r="L13" s="12">
        <f>COUNTIFS(入力用シート!$C$3:$QE$3,4,入力用シート!$C$6:$QE$6,L$1)</f>
        <v>0</v>
      </c>
      <c r="M13" s="12">
        <f>COUNTIFS(入力用シート!$C$3:$QE$3,4,入力用シート!$C$6:$QE$6,M$1)</f>
        <v>0</v>
      </c>
      <c r="N13" s="12">
        <f>COUNTIFS(入力用シート!$C$3:$QE$3,4,入力用シート!$C$6:$QE$6,N$1)</f>
        <v>0</v>
      </c>
      <c r="O13" s="12">
        <f>COUNTIFS(入力用シート!$C$3:$QE$3,4,入力用シート!$C$6:$QE$6,O$1)</f>
        <v>0</v>
      </c>
      <c r="P13" s="12">
        <f>COUNTIFS(入力用シート!$C$3:$QE$3,4,入力用シート!$C$6:$QE$6,P$1)</f>
        <v>0</v>
      </c>
      <c r="Q13" s="12">
        <f>COUNTIFS(入力用シート!$C$3:$QE$3,4,入力用シート!$C$6:$QE$6,Q$1)</f>
        <v>0</v>
      </c>
      <c r="R13" s="12">
        <f>COUNTIFS(入力用シート!$C$3:$QE$3,4,入力用シート!$C$6:$QE$6,R$1)</f>
        <v>0</v>
      </c>
      <c r="S13" s="12">
        <f>COUNTIFS(入力用シート!$C$3:$QE$3,4,入力用シート!$C$6:$QE$6,S$1)</f>
        <v>0</v>
      </c>
      <c r="T13" s="12">
        <f>COUNTIFS(入力用シート!$C$3:$QE$3,4,入力用シート!$C$6:$QE$6,T$1)</f>
        <v>0</v>
      </c>
      <c r="U13" s="12"/>
      <c r="V13" s="12"/>
      <c r="W13" s="12"/>
      <c r="X13" s="12"/>
      <c r="Y13" s="12"/>
      <c r="Z13" s="12"/>
      <c r="AA13" s="53"/>
      <c r="AB13" s="46"/>
      <c r="AC13" s="46"/>
      <c r="AD13" s="46"/>
    </row>
    <row r="14" spans="1:33">
      <c r="A14" s="47" t="s">
        <v>69</v>
      </c>
      <c r="B14" s="12">
        <f>COUNTIFS(入力用シート!$C$3:$QE$3,5,入力用シート!$C$6:$QE$6,B$1)</f>
        <v>0</v>
      </c>
      <c r="C14" s="12">
        <f>COUNTIFS(入力用シート!$C$3:$QE$3,5,入力用シート!$C$6:$QE$6,C$1)</f>
        <v>0</v>
      </c>
      <c r="D14" s="12">
        <f>COUNTIFS(入力用シート!$C$3:$QE$3,5,入力用シート!$C$6:$QE$6,D$1)</f>
        <v>0</v>
      </c>
      <c r="E14" s="12">
        <f>COUNTIFS(入力用シート!$C$3:$QE$3,5,入力用シート!$C$6:$QE$6,E$1)</f>
        <v>0</v>
      </c>
      <c r="F14" s="12">
        <f>COUNTIFS(入力用シート!$C$3:$QE$3,5,入力用シート!$C$6:$QE$6,F$1)</f>
        <v>0</v>
      </c>
      <c r="G14" s="12">
        <f>COUNTIFS(入力用シート!$C$3:$QE$3,5,入力用シート!$C$6:$QE$6,G$1)</f>
        <v>0</v>
      </c>
      <c r="H14" s="12">
        <f>COUNTIFS(入力用シート!$C$3:$QE$3,5,入力用シート!$C$6:$QE$6,H$1)</f>
        <v>0</v>
      </c>
      <c r="I14" s="12">
        <f>COUNTIFS(入力用シート!$C$3:$QE$3,5,入力用シート!$C$6:$QE$6,I$1)</f>
        <v>0</v>
      </c>
      <c r="J14" s="12">
        <f>COUNTIFS(入力用シート!$C$3:$QE$3,5,入力用シート!$C$6:$QE$6,J$1)</f>
        <v>0</v>
      </c>
      <c r="K14" s="12">
        <f>COUNTIFS(入力用シート!$C$3:$QE$3,5,入力用シート!$C$6:$QE$6,K$1)</f>
        <v>0</v>
      </c>
      <c r="L14" s="12">
        <f>COUNTIFS(入力用シート!$C$3:$QE$3,5,入力用シート!$C$6:$QE$6,L$1)</f>
        <v>0</v>
      </c>
      <c r="M14" s="12">
        <f>COUNTIFS(入力用シート!$C$3:$QE$3,5,入力用シート!$C$6:$QE$6,M$1)</f>
        <v>0</v>
      </c>
      <c r="N14" s="12">
        <f>COUNTIFS(入力用シート!$C$3:$QE$3,5,入力用シート!$C$6:$QE$6,N$1)</f>
        <v>0</v>
      </c>
      <c r="O14" s="12">
        <f>COUNTIFS(入力用シート!$C$3:$QE$3,5,入力用シート!$C$6:$QE$6,O$1)</f>
        <v>0</v>
      </c>
      <c r="P14" s="12">
        <f>COUNTIFS(入力用シート!$C$3:$QE$3,5,入力用シート!$C$6:$QE$6,P$1)</f>
        <v>0</v>
      </c>
      <c r="Q14" s="12">
        <f>COUNTIFS(入力用シート!$C$3:$QE$3,5,入力用シート!$C$6:$QE$6,Q$1)</f>
        <v>0</v>
      </c>
      <c r="R14" s="12">
        <f>COUNTIFS(入力用シート!$C$3:$QE$3,5,入力用シート!$C$6:$QE$6,R$1)</f>
        <v>0</v>
      </c>
      <c r="S14" s="12">
        <f>COUNTIFS(入力用シート!$C$3:$QE$3,5,入力用シート!$C$6:$QE$6,S$1)</f>
        <v>0</v>
      </c>
      <c r="T14" s="12">
        <f>COUNTIFS(入力用シート!$C$3:$QE$3,5,入力用シート!$C$6:$QE$6,T$1)</f>
        <v>0</v>
      </c>
      <c r="U14" s="12"/>
      <c r="V14" s="12"/>
      <c r="W14" s="12"/>
      <c r="X14" s="12"/>
      <c r="Y14" s="12"/>
      <c r="Z14" s="12"/>
      <c r="AA14" s="53"/>
      <c r="AB14" s="46"/>
      <c r="AC14" s="46"/>
      <c r="AD14" s="46"/>
    </row>
    <row r="15" spans="1:33">
      <c r="B15" s="12">
        <f>COUNTIFS(入力用シート!$C$3:$QE$3,6,入力用シート!$C$6:$QE$6,B$1)</f>
        <v>0</v>
      </c>
      <c r="C15" s="12">
        <f>COUNTIFS(入力用シート!$C$3:$QE$3,6,入力用シート!$C$6:$QE$6,C$1)</f>
        <v>0</v>
      </c>
      <c r="D15" s="12">
        <f>COUNTIFS(入力用シート!$C$3:$QE$3,6,入力用シート!$C$6:$QE$6,D$1)</f>
        <v>0</v>
      </c>
      <c r="E15" s="12">
        <f>COUNTIFS(入力用シート!$C$3:$QE$3,6,入力用シート!$C$6:$QE$6,E$1)</f>
        <v>0</v>
      </c>
      <c r="F15" s="12">
        <f>COUNTIFS(入力用シート!$C$3:$QE$3,6,入力用シート!$C$6:$QE$6,F$1)</f>
        <v>0</v>
      </c>
      <c r="G15" s="12">
        <f>COUNTIFS(入力用シート!$C$3:$QE$3,6,入力用シート!$C$6:$QE$6,G$1)</f>
        <v>0</v>
      </c>
      <c r="H15" s="12">
        <f>COUNTIFS(入力用シート!$C$3:$QE$3,6,入力用シート!$C$6:$QE$6,H$1)</f>
        <v>0</v>
      </c>
      <c r="I15" s="12">
        <f>COUNTIFS(入力用シート!$C$3:$QE$3,6,入力用シート!$C$6:$QE$6,I$1)</f>
        <v>0</v>
      </c>
      <c r="J15" s="12">
        <f>COUNTIFS(入力用シート!$C$3:$QE$3,6,入力用シート!$C$6:$QE$6,J$1)</f>
        <v>0</v>
      </c>
      <c r="K15" s="12">
        <f>COUNTIFS(入力用シート!$C$3:$QE$3,6,入力用シート!$C$6:$QE$6,K$1)</f>
        <v>0</v>
      </c>
      <c r="L15" s="12">
        <f>COUNTIFS(入力用シート!$C$3:$QE$3,6,入力用シート!$C$6:$QE$6,L$1)</f>
        <v>0</v>
      </c>
      <c r="M15" s="12">
        <f>COUNTIFS(入力用シート!$C$3:$QE$3,6,入力用シート!$C$6:$QE$6,M$1)</f>
        <v>0</v>
      </c>
      <c r="N15" s="12">
        <f>COUNTIFS(入力用シート!$C$3:$QE$3,6,入力用シート!$C$6:$QE$6,N$1)</f>
        <v>0</v>
      </c>
      <c r="O15" s="12">
        <f>COUNTIFS(入力用シート!$C$3:$QE$3,6,入力用シート!$C$6:$QE$6,O$1)</f>
        <v>0</v>
      </c>
      <c r="P15" s="12">
        <f>COUNTIFS(入力用シート!$C$3:$QE$3,6,入力用シート!$C$6:$QE$6,P$1)</f>
        <v>0</v>
      </c>
      <c r="Q15" s="12">
        <f>COUNTIFS(入力用シート!$C$3:$QE$3,6,入力用シート!$C$6:$QE$6,Q$1)</f>
        <v>0</v>
      </c>
      <c r="R15" s="12">
        <f>COUNTIFS(入力用シート!$C$3:$QE$3,6,入力用シート!$C$6:$QE$6,R$1)</f>
        <v>0</v>
      </c>
      <c r="S15" s="12">
        <f>COUNTIFS(入力用シート!$C$3:$QE$3,6,入力用シート!$C$6:$QE$6,S$1)</f>
        <v>0</v>
      </c>
      <c r="T15" s="12">
        <f>COUNTIFS(入力用シート!$C$3:$QE$3,6,入力用シート!$C$6:$QE$6,T$1)</f>
        <v>0</v>
      </c>
      <c r="U15" s="12"/>
      <c r="V15" s="12"/>
      <c r="W15" s="12"/>
      <c r="X15" s="12"/>
      <c r="Y15" s="12"/>
      <c r="Z15" s="12"/>
      <c r="AA15" s="53"/>
      <c r="AB15" s="46"/>
      <c r="AC15" s="46"/>
      <c r="AD15" s="46"/>
    </row>
    <row r="16" spans="1:33">
      <c r="A16" s="47" t="s">
        <v>70</v>
      </c>
      <c r="B16" s="12">
        <f>3*COUNTIFS(入力用シート!$C$3:$QE$3,1,入力用シート!$C$6:$QE$6,B$1)+2*COUNTIFS(入力用シート!$C$3:$QE$3,1,入力用シート!$C$7:$QE$7,B$1)+COUNTIFS(入力用シート!$C$3:$QE$3,1,入力用シート!$C$8:$QE$8,B$1)</f>
        <v>0</v>
      </c>
      <c r="C16" s="12">
        <f>3*COUNTIFS(入力用シート!$C$3:$QE$3,1,入力用シート!$C$6:$QE$6,C$1)+2*COUNTIFS(入力用シート!$C$3:$QE$3,1,入力用シート!$C$7:$QE$7,C$1)+COUNTIFS(入力用シート!$C$3:$QE$3,1,入力用シート!$C$8:$QE$8,C$1)</f>
        <v>0</v>
      </c>
      <c r="D16" s="12">
        <f>3*COUNTIFS(入力用シート!$C$3:$QE$3,1,入力用シート!$C$6:$QE$6,D$1)+2*COUNTIFS(入力用シート!$C$3:$QE$3,1,入力用シート!$C$7:$QE$7,D$1)+COUNTIFS(入力用シート!$C$3:$QE$3,1,入力用シート!$C$8:$QE$8,D$1)</f>
        <v>0</v>
      </c>
      <c r="E16" s="12">
        <f>3*COUNTIFS(入力用シート!$C$3:$QE$3,1,入力用シート!$C$6:$QE$6,E$1)+2*COUNTIFS(入力用シート!$C$3:$QE$3,1,入力用シート!$C$7:$QE$7,E$1)+COUNTIFS(入力用シート!$C$3:$QE$3,1,入力用シート!$C$8:$QE$8,E$1)</f>
        <v>0</v>
      </c>
      <c r="F16" s="12">
        <f>3*COUNTIFS(入力用シート!$C$3:$QE$3,1,入力用シート!$C$6:$QE$6,F$1)+2*COUNTIFS(入力用シート!$C$3:$QE$3,1,入力用シート!$C$7:$QE$7,F$1)+COUNTIFS(入力用シート!$C$3:$QE$3,1,入力用シート!$C$8:$QE$8,F$1)</f>
        <v>0</v>
      </c>
      <c r="G16" s="12">
        <f>3*COUNTIFS(入力用シート!$C$3:$QE$3,1,入力用シート!$C$6:$QE$6,G$1)+2*COUNTIFS(入力用シート!$C$3:$QE$3,1,入力用シート!$C$7:$QE$7,G$1)+COUNTIFS(入力用シート!$C$3:$QE$3,1,入力用シート!$C$8:$QE$8,G$1)</f>
        <v>0</v>
      </c>
      <c r="H16" s="12">
        <f>3*COUNTIFS(入力用シート!$C$3:$QE$3,1,入力用シート!$C$6:$QE$6,H$1)+2*COUNTIFS(入力用シート!$C$3:$QE$3,1,入力用シート!$C$7:$QE$7,H$1)+COUNTIFS(入力用シート!$C$3:$QE$3,1,入力用シート!$C$8:$QE$8,H$1)</f>
        <v>0</v>
      </c>
      <c r="I16" s="12">
        <f>3*COUNTIFS(入力用シート!$C$3:$QE$3,1,入力用シート!$C$6:$QE$6,I$1)+2*COUNTIFS(入力用シート!$C$3:$QE$3,1,入力用シート!$C$7:$QE$7,I$1)+COUNTIFS(入力用シート!$C$3:$QE$3,1,入力用シート!$C$8:$QE$8,I$1)</f>
        <v>0</v>
      </c>
      <c r="J16" s="12">
        <f>3*COUNTIFS(入力用シート!$C$3:$QE$3,1,入力用シート!$C$6:$QE$6,J$1)+2*COUNTIFS(入力用シート!$C$3:$QE$3,1,入力用シート!$C$7:$QE$7,J$1)+COUNTIFS(入力用シート!$C$3:$QE$3,1,入力用シート!$C$8:$QE$8,J$1)</f>
        <v>0</v>
      </c>
      <c r="K16" s="12">
        <f>3*COUNTIFS(入力用シート!$C$3:$QE$3,1,入力用シート!$C$6:$QE$6,K$1)+2*COUNTIFS(入力用シート!$C$3:$QE$3,1,入力用シート!$C$7:$QE$7,K$1)+COUNTIFS(入力用シート!$C$3:$QE$3,1,入力用シート!$C$8:$QE$8,K$1)</f>
        <v>0</v>
      </c>
      <c r="L16" s="12">
        <f>3*COUNTIFS(入力用シート!$C$3:$QE$3,1,入力用シート!$C$6:$QE$6,L$1)+2*COUNTIFS(入力用シート!$C$3:$QE$3,1,入力用シート!$C$7:$QE$7,L$1)+COUNTIFS(入力用シート!$C$3:$QE$3,1,入力用シート!$C$8:$QE$8,L$1)</f>
        <v>0</v>
      </c>
      <c r="M16" s="12">
        <f>3*COUNTIFS(入力用シート!$C$3:$QE$3,1,入力用シート!$C$6:$QE$6,M$1)+2*COUNTIFS(入力用シート!$C$3:$QE$3,1,入力用シート!$C$7:$QE$7,M$1)+COUNTIFS(入力用シート!$C$3:$QE$3,1,入力用シート!$C$8:$QE$8,M$1)</f>
        <v>0</v>
      </c>
      <c r="N16" s="12">
        <f>3*COUNTIFS(入力用シート!$C$3:$QE$3,1,入力用シート!$C$6:$QE$6,N$1)+2*COUNTIFS(入力用シート!$C$3:$QE$3,1,入力用シート!$C$7:$QE$7,N$1)+COUNTIFS(入力用シート!$C$3:$QE$3,1,入力用シート!$C$8:$QE$8,N$1)</f>
        <v>0</v>
      </c>
      <c r="O16" s="12">
        <f>3*COUNTIFS(入力用シート!$C$3:$QE$3,1,入力用シート!$C$6:$QE$6,O$1)+2*COUNTIFS(入力用シート!$C$3:$QE$3,1,入力用シート!$C$7:$QE$7,O$1)+COUNTIFS(入力用シート!$C$3:$QE$3,1,入力用シート!$C$8:$QE$8,O$1)</f>
        <v>0</v>
      </c>
      <c r="P16" s="12">
        <f>3*COUNTIFS(入力用シート!$C$3:$QE$3,1,入力用シート!$C$6:$QE$6,P$1)+2*COUNTIFS(入力用シート!$C$3:$QE$3,1,入力用シート!$C$7:$QE$7,P$1)+COUNTIFS(入力用シート!$C$3:$QE$3,1,入力用シート!$C$8:$QE$8,P$1)</f>
        <v>0</v>
      </c>
      <c r="Q16" s="12">
        <f>3*COUNTIFS(入力用シート!$C$3:$QE$3,1,入力用シート!$C$6:$QE$6,Q$1)+2*COUNTIFS(入力用シート!$C$3:$QE$3,1,入力用シート!$C$7:$QE$7,Q$1)+COUNTIFS(入力用シート!$C$3:$QE$3,1,入力用シート!$C$8:$QE$8,Q$1)</f>
        <v>0</v>
      </c>
      <c r="R16" s="12">
        <f>3*COUNTIFS(入力用シート!$C$3:$QE$3,1,入力用シート!$C$6:$QE$6,R$1)+2*COUNTIFS(入力用シート!$C$3:$QE$3,1,入力用シート!$C$7:$QE$7,R$1)+COUNTIFS(入力用シート!$C$3:$QE$3,1,入力用シート!$C$8:$QE$8,R$1)</f>
        <v>0</v>
      </c>
      <c r="S16" s="12">
        <f>3*COUNTIFS(入力用シート!$C$3:$QE$3,1,入力用シート!$C$6:$QE$6,S$1)+2*COUNTIFS(入力用シート!$C$3:$QE$3,1,入力用シート!$C$7:$QE$7,S$1)+COUNTIFS(入力用シート!$C$3:$QE$3,1,入力用シート!$C$8:$QE$8,S$1)</f>
        <v>0</v>
      </c>
      <c r="T16" s="12">
        <f>3*COUNTIFS(入力用シート!$C$3:$QE$3,1,入力用シート!$C$6:$QE$6,T$1)+2*COUNTIFS(入力用シート!$C$3:$QE$3,1,入力用シート!$C$7:$QE$7,T$1)+COUNTIFS(入力用シート!$C$3:$QE$3,1,入力用シート!$C$8:$QE$8,T$1)</f>
        <v>0</v>
      </c>
      <c r="U16" s="12"/>
      <c r="V16" s="12"/>
      <c r="W16" s="12"/>
      <c r="X16" s="12"/>
      <c r="Y16" s="12"/>
      <c r="Z16" s="12"/>
      <c r="AA16" s="53"/>
      <c r="AB16" s="46"/>
      <c r="AC16" s="46"/>
      <c r="AD16" s="46"/>
    </row>
    <row r="17" spans="1:30">
      <c r="A17" s="47" t="s">
        <v>71</v>
      </c>
      <c r="B17" s="12">
        <f>3*COUNTIFS(入力用シート!$C$3:$QE$3,2,入力用シート!$C$6:$QE$6,B$1)+2*COUNTIFS(入力用シート!$C$3:$QE$3,2,入力用シート!$C$7:$QE$7,B$1)+COUNTIFS(入力用シート!$C$3:$QE$3,2,入力用シート!$C$8:$QE$8,B$1)</f>
        <v>0</v>
      </c>
      <c r="C17" s="12">
        <f>3*COUNTIFS(入力用シート!$C$3:$QE$3,2,入力用シート!$C$6:$QE$6,C$1)+2*COUNTIFS(入力用シート!$C$3:$QE$3,2,入力用シート!$C$7:$QE$7,C$1)+COUNTIFS(入力用シート!$C$3:$QE$3,2,入力用シート!$C$8:$QE$8,C$1)</f>
        <v>0</v>
      </c>
      <c r="D17" s="12">
        <f>3*COUNTIFS(入力用シート!$C$3:$QE$3,2,入力用シート!$C$6:$QE$6,D$1)+2*COUNTIFS(入力用シート!$C$3:$QE$3,2,入力用シート!$C$7:$QE$7,D$1)+COUNTIFS(入力用シート!$C$3:$QE$3,2,入力用シート!$C$8:$QE$8,D$1)</f>
        <v>0</v>
      </c>
      <c r="E17" s="12">
        <f>3*COUNTIFS(入力用シート!$C$3:$QE$3,2,入力用シート!$C$6:$QE$6,E$1)+2*COUNTIFS(入力用シート!$C$3:$QE$3,2,入力用シート!$C$7:$QE$7,E$1)+COUNTIFS(入力用シート!$C$3:$QE$3,2,入力用シート!$C$8:$QE$8,E$1)</f>
        <v>0</v>
      </c>
      <c r="F17" s="12">
        <f>3*COUNTIFS(入力用シート!$C$3:$QE$3,2,入力用シート!$C$6:$QE$6,F$1)+2*COUNTIFS(入力用シート!$C$3:$QE$3,2,入力用シート!$C$7:$QE$7,F$1)+COUNTIFS(入力用シート!$C$3:$QE$3,2,入力用シート!$C$8:$QE$8,F$1)</f>
        <v>0</v>
      </c>
      <c r="G17" s="12">
        <f>3*COUNTIFS(入力用シート!$C$3:$QE$3,2,入力用シート!$C$6:$QE$6,G$1)+2*COUNTIFS(入力用シート!$C$3:$QE$3,2,入力用シート!$C$7:$QE$7,G$1)+COUNTIFS(入力用シート!$C$3:$QE$3,2,入力用シート!$C$8:$QE$8,G$1)</f>
        <v>0</v>
      </c>
      <c r="H17" s="12">
        <f>3*COUNTIFS(入力用シート!$C$3:$QE$3,2,入力用シート!$C$6:$QE$6,H$1)+2*COUNTIFS(入力用シート!$C$3:$QE$3,2,入力用シート!$C$7:$QE$7,H$1)+COUNTIFS(入力用シート!$C$3:$QE$3,2,入力用シート!$C$8:$QE$8,H$1)</f>
        <v>0</v>
      </c>
      <c r="I17" s="12">
        <f>3*COUNTIFS(入力用シート!$C$3:$QE$3,2,入力用シート!$C$6:$QE$6,I$1)+2*COUNTIFS(入力用シート!$C$3:$QE$3,2,入力用シート!$C$7:$QE$7,I$1)+COUNTIFS(入力用シート!$C$3:$QE$3,2,入力用シート!$C$8:$QE$8,I$1)</f>
        <v>0</v>
      </c>
      <c r="J17" s="12">
        <f>3*COUNTIFS(入力用シート!$C$3:$QE$3,2,入力用シート!$C$6:$QE$6,J$1)+2*COUNTIFS(入力用シート!$C$3:$QE$3,2,入力用シート!$C$7:$QE$7,J$1)+COUNTIFS(入力用シート!$C$3:$QE$3,2,入力用シート!$C$8:$QE$8,J$1)</f>
        <v>0</v>
      </c>
      <c r="K17" s="12">
        <f>3*COUNTIFS(入力用シート!$C$3:$QE$3,2,入力用シート!$C$6:$QE$6,K$1)+2*COUNTIFS(入力用シート!$C$3:$QE$3,2,入力用シート!$C$7:$QE$7,K$1)+COUNTIFS(入力用シート!$C$3:$QE$3,2,入力用シート!$C$8:$QE$8,K$1)</f>
        <v>0</v>
      </c>
      <c r="L17" s="12">
        <f>3*COUNTIFS(入力用シート!$C$3:$QE$3,2,入力用シート!$C$6:$QE$6,L$1)+2*COUNTIFS(入力用シート!$C$3:$QE$3,2,入力用シート!$C$7:$QE$7,L$1)+COUNTIFS(入力用シート!$C$3:$QE$3,2,入力用シート!$C$8:$QE$8,L$1)</f>
        <v>0</v>
      </c>
      <c r="M17" s="12">
        <f>3*COUNTIFS(入力用シート!$C$3:$QE$3,2,入力用シート!$C$6:$QE$6,M$1)+2*COUNTIFS(入力用シート!$C$3:$QE$3,2,入力用シート!$C$7:$QE$7,M$1)+COUNTIFS(入力用シート!$C$3:$QE$3,2,入力用シート!$C$8:$QE$8,M$1)</f>
        <v>0</v>
      </c>
      <c r="N17" s="12">
        <f>3*COUNTIFS(入力用シート!$C$3:$QE$3,2,入力用シート!$C$6:$QE$6,N$1)+2*COUNTIFS(入力用シート!$C$3:$QE$3,2,入力用シート!$C$7:$QE$7,N$1)+COUNTIFS(入力用シート!$C$3:$QE$3,2,入力用シート!$C$8:$QE$8,N$1)</f>
        <v>0</v>
      </c>
      <c r="O17" s="12">
        <f>3*COUNTIFS(入力用シート!$C$3:$QE$3,2,入力用シート!$C$6:$QE$6,O$1)+2*COUNTIFS(入力用シート!$C$3:$QE$3,2,入力用シート!$C$7:$QE$7,O$1)+COUNTIFS(入力用シート!$C$3:$QE$3,2,入力用シート!$C$8:$QE$8,O$1)</f>
        <v>0</v>
      </c>
      <c r="P17" s="12">
        <f>3*COUNTIFS(入力用シート!$C$3:$QE$3,2,入力用シート!$C$6:$QE$6,P$1)+2*COUNTIFS(入力用シート!$C$3:$QE$3,2,入力用シート!$C$7:$QE$7,P$1)+COUNTIFS(入力用シート!$C$3:$QE$3,2,入力用シート!$C$8:$QE$8,P$1)</f>
        <v>0</v>
      </c>
      <c r="Q17" s="12">
        <f>3*COUNTIFS(入力用シート!$C$3:$QE$3,2,入力用シート!$C$6:$QE$6,Q$1)+2*COUNTIFS(入力用シート!$C$3:$QE$3,2,入力用シート!$C$7:$QE$7,Q$1)+COUNTIFS(入力用シート!$C$3:$QE$3,2,入力用シート!$C$8:$QE$8,Q$1)</f>
        <v>0</v>
      </c>
      <c r="R17" s="12">
        <f>3*COUNTIFS(入力用シート!$C$3:$QE$3,2,入力用シート!$C$6:$QE$6,R$1)+2*COUNTIFS(入力用シート!$C$3:$QE$3,2,入力用シート!$C$7:$QE$7,R$1)+COUNTIFS(入力用シート!$C$3:$QE$3,2,入力用シート!$C$8:$QE$8,R$1)</f>
        <v>0</v>
      </c>
      <c r="S17" s="12">
        <f>3*COUNTIFS(入力用シート!$C$3:$QE$3,2,入力用シート!$C$6:$QE$6,S$1)+2*COUNTIFS(入力用シート!$C$3:$QE$3,2,入力用シート!$C$7:$QE$7,S$1)+COUNTIFS(入力用シート!$C$3:$QE$3,2,入力用シート!$C$8:$QE$8,S$1)</f>
        <v>0</v>
      </c>
      <c r="T17" s="12">
        <f>3*COUNTIFS(入力用シート!$C$3:$QE$3,2,入力用シート!$C$6:$QE$6,T$1)+2*COUNTIFS(入力用シート!$C$3:$QE$3,2,入力用シート!$C$7:$QE$7,T$1)+COUNTIFS(入力用シート!$C$3:$QE$3,2,入力用シート!$C$8:$QE$8,T$1)</f>
        <v>0</v>
      </c>
      <c r="U17" s="12"/>
      <c r="V17" s="12"/>
      <c r="W17" s="12"/>
      <c r="X17" s="12"/>
      <c r="Y17" s="12"/>
      <c r="Z17" s="12"/>
      <c r="AA17" s="53"/>
      <c r="AB17" s="46"/>
      <c r="AC17" s="46"/>
      <c r="AD17" s="46"/>
    </row>
    <row r="18" spans="1:30">
      <c r="A18" s="47" t="s">
        <v>72</v>
      </c>
      <c r="B18" s="12">
        <f>3*COUNTIFS(入力用シート!$C$3:$QE$3,3,入力用シート!$C$6:$QE$6,B$1)+2*COUNTIFS(入力用シート!$C$3:$QE$3,3,入力用シート!$C$7:$QE$7,B$1)+COUNTIFS(入力用シート!$C$3:$QE$3,3,入力用シート!$C$8:$QE$8,B$1)</f>
        <v>0</v>
      </c>
      <c r="C18" s="12">
        <f>3*COUNTIFS(入力用シート!$C$3:$QE$3,3,入力用シート!$C$6:$QE$6,C$1)+2*COUNTIFS(入力用シート!$C$3:$QE$3,3,入力用シート!$C$7:$QE$7,C$1)+COUNTIFS(入力用シート!$C$3:$QE$3,3,入力用シート!$C$8:$QE$8,C$1)</f>
        <v>0</v>
      </c>
      <c r="D18" s="12">
        <f>3*COUNTIFS(入力用シート!$C$3:$QE$3,3,入力用シート!$C$6:$QE$6,D$1)+2*COUNTIFS(入力用シート!$C$3:$QE$3,3,入力用シート!$C$7:$QE$7,D$1)+COUNTIFS(入力用シート!$C$3:$QE$3,3,入力用シート!$C$8:$QE$8,D$1)</f>
        <v>0</v>
      </c>
      <c r="E18" s="12">
        <f>3*COUNTIFS(入力用シート!$C$3:$QE$3,3,入力用シート!$C$6:$QE$6,E$1)+2*COUNTIFS(入力用シート!$C$3:$QE$3,3,入力用シート!$C$7:$QE$7,E$1)+COUNTIFS(入力用シート!$C$3:$QE$3,3,入力用シート!$C$8:$QE$8,E$1)</f>
        <v>0</v>
      </c>
      <c r="F18" s="12">
        <f>3*COUNTIFS(入力用シート!$C$3:$QE$3,3,入力用シート!$C$6:$QE$6,F$1)+2*COUNTIFS(入力用シート!$C$3:$QE$3,3,入力用シート!$C$7:$QE$7,F$1)+COUNTIFS(入力用シート!$C$3:$QE$3,3,入力用シート!$C$8:$QE$8,F$1)</f>
        <v>0</v>
      </c>
      <c r="G18" s="12">
        <f>3*COUNTIFS(入力用シート!$C$3:$QE$3,3,入力用シート!$C$6:$QE$6,G$1)+2*COUNTIFS(入力用シート!$C$3:$QE$3,3,入力用シート!$C$7:$QE$7,G$1)+COUNTIFS(入力用シート!$C$3:$QE$3,3,入力用シート!$C$8:$QE$8,G$1)</f>
        <v>0</v>
      </c>
      <c r="H18" s="12">
        <f>3*COUNTIFS(入力用シート!$C$3:$QE$3,3,入力用シート!$C$6:$QE$6,H$1)+2*COUNTIFS(入力用シート!$C$3:$QE$3,3,入力用シート!$C$7:$QE$7,H$1)+COUNTIFS(入力用シート!$C$3:$QE$3,3,入力用シート!$C$8:$QE$8,H$1)</f>
        <v>0</v>
      </c>
      <c r="I18" s="12">
        <f>3*COUNTIFS(入力用シート!$C$3:$QE$3,3,入力用シート!$C$6:$QE$6,I$1)+2*COUNTIFS(入力用シート!$C$3:$QE$3,3,入力用シート!$C$7:$QE$7,I$1)+COUNTIFS(入力用シート!$C$3:$QE$3,3,入力用シート!$C$8:$QE$8,I$1)</f>
        <v>0</v>
      </c>
      <c r="J18" s="12">
        <f>3*COUNTIFS(入力用シート!$C$3:$QE$3,3,入力用シート!$C$6:$QE$6,J$1)+2*COUNTIFS(入力用シート!$C$3:$QE$3,3,入力用シート!$C$7:$QE$7,J$1)+COUNTIFS(入力用シート!$C$3:$QE$3,3,入力用シート!$C$8:$QE$8,J$1)</f>
        <v>0</v>
      </c>
      <c r="K18" s="12">
        <f>3*COUNTIFS(入力用シート!$C$3:$QE$3,3,入力用シート!$C$6:$QE$6,K$1)+2*COUNTIFS(入力用シート!$C$3:$QE$3,3,入力用シート!$C$7:$QE$7,K$1)+COUNTIFS(入力用シート!$C$3:$QE$3,3,入力用シート!$C$8:$QE$8,K$1)</f>
        <v>0</v>
      </c>
      <c r="L18" s="12">
        <f>3*COUNTIFS(入力用シート!$C$3:$QE$3,3,入力用シート!$C$6:$QE$6,L$1)+2*COUNTIFS(入力用シート!$C$3:$QE$3,3,入力用シート!$C$7:$QE$7,L$1)+COUNTIFS(入力用シート!$C$3:$QE$3,3,入力用シート!$C$8:$QE$8,L$1)</f>
        <v>0</v>
      </c>
      <c r="M18" s="12">
        <f>3*COUNTIFS(入力用シート!$C$3:$QE$3,3,入力用シート!$C$6:$QE$6,M$1)+2*COUNTIFS(入力用シート!$C$3:$QE$3,3,入力用シート!$C$7:$QE$7,M$1)+COUNTIFS(入力用シート!$C$3:$QE$3,3,入力用シート!$C$8:$QE$8,M$1)</f>
        <v>0</v>
      </c>
      <c r="N18" s="12">
        <f>3*COUNTIFS(入力用シート!$C$3:$QE$3,3,入力用シート!$C$6:$QE$6,N$1)+2*COUNTIFS(入力用シート!$C$3:$QE$3,3,入力用シート!$C$7:$QE$7,N$1)+COUNTIFS(入力用シート!$C$3:$QE$3,3,入力用シート!$C$8:$QE$8,N$1)</f>
        <v>0</v>
      </c>
      <c r="O18" s="12">
        <f>3*COUNTIFS(入力用シート!$C$3:$QE$3,3,入力用シート!$C$6:$QE$6,O$1)+2*COUNTIFS(入力用シート!$C$3:$QE$3,3,入力用シート!$C$7:$QE$7,O$1)+COUNTIFS(入力用シート!$C$3:$QE$3,3,入力用シート!$C$8:$QE$8,O$1)</f>
        <v>0</v>
      </c>
      <c r="P18" s="12">
        <f>3*COUNTIFS(入力用シート!$C$3:$QE$3,3,入力用シート!$C$6:$QE$6,P$1)+2*COUNTIFS(入力用シート!$C$3:$QE$3,3,入力用シート!$C$7:$QE$7,P$1)+COUNTIFS(入力用シート!$C$3:$QE$3,3,入力用シート!$C$8:$QE$8,P$1)</f>
        <v>0</v>
      </c>
      <c r="Q18" s="12">
        <f>3*COUNTIFS(入力用シート!$C$3:$QE$3,3,入力用シート!$C$6:$QE$6,Q$1)+2*COUNTIFS(入力用シート!$C$3:$QE$3,3,入力用シート!$C$7:$QE$7,Q$1)+COUNTIFS(入力用シート!$C$3:$QE$3,3,入力用シート!$C$8:$QE$8,Q$1)</f>
        <v>0</v>
      </c>
      <c r="R18" s="12">
        <f>3*COUNTIFS(入力用シート!$C$3:$QE$3,3,入力用シート!$C$6:$QE$6,R$1)+2*COUNTIFS(入力用シート!$C$3:$QE$3,3,入力用シート!$C$7:$QE$7,R$1)+COUNTIFS(入力用シート!$C$3:$QE$3,3,入力用シート!$C$8:$QE$8,R$1)</f>
        <v>0</v>
      </c>
      <c r="S18" s="12">
        <f>3*COUNTIFS(入力用シート!$C$3:$QE$3,3,入力用シート!$C$6:$QE$6,S$1)+2*COUNTIFS(入力用シート!$C$3:$QE$3,3,入力用シート!$C$7:$QE$7,S$1)+COUNTIFS(入力用シート!$C$3:$QE$3,3,入力用シート!$C$8:$QE$8,S$1)</f>
        <v>0</v>
      </c>
      <c r="T18" s="12">
        <f>3*COUNTIFS(入力用シート!$C$3:$QE$3,3,入力用シート!$C$6:$QE$6,T$1)+2*COUNTIFS(入力用シート!$C$3:$QE$3,3,入力用シート!$C$7:$QE$7,T$1)+COUNTIFS(入力用シート!$C$3:$QE$3,3,入力用シート!$C$8:$QE$8,T$1)</f>
        <v>0</v>
      </c>
      <c r="U18" s="12"/>
      <c r="V18" s="12"/>
      <c r="W18" s="12"/>
      <c r="X18" s="12"/>
      <c r="Y18" s="12"/>
      <c r="Z18" s="12"/>
      <c r="AA18" s="53"/>
      <c r="AB18" s="46"/>
      <c r="AC18" s="46"/>
      <c r="AD18" s="46"/>
    </row>
    <row r="19" spans="1:30">
      <c r="A19" s="47" t="s">
        <v>73</v>
      </c>
      <c r="B19" s="12">
        <f>3*COUNTIFS(入力用シート!$C$3:$QE$3,4,入力用シート!$C$6:$QE$6,B$1)+2*COUNTIFS(入力用シート!$C$3:$QE$3,4,入力用シート!$C$7:$QE$7,B$1)+COUNTIFS(入力用シート!$C$3:$QE$3,4,入力用シート!$C$8:$QE$8,B$1)</f>
        <v>0</v>
      </c>
      <c r="C19" s="12">
        <f>3*COUNTIFS(入力用シート!$C$3:$QE$3,4,入力用シート!$C$6:$QE$6,C$1)+2*COUNTIFS(入力用シート!$C$3:$QE$3,4,入力用シート!$C$7:$QE$7,C$1)+COUNTIFS(入力用シート!$C$3:$QE$3,4,入力用シート!$C$8:$QE$8,C$1)</f>
        <v>0</v>
      </c>
      <c r="D19" s="12">
        <f>3*COUNTIFS(入力用シート!$C$3:$QE$3,4,入力用シート!$C$6:$QE$6,D$1)+2*COUNTIFS(入力用シート!$C$3:$QE$3,4,入力用シート!$C$7:$QE$7,D$1)+COUNTIFS(入力用シート!$C$3:$QE$3,4,入力用シート!$C$8:$QE$8,D$1)</f>
        <v>0</v>
      </c>
      <c r="E19" s="12">
        <f>3*COUNTIFS(入力用シート!$C$3:$QE$3,4,入力用シート!$C$6:$QE$6,E$1)+2*COUNTIFS(入力用シート!$C$3:$QE$3,4,入力用シート!$C$7:$QE$7,E$1)+COUNTIFS(入力用シート!$C$3:$QE$3,4,入力用シート!$C$8:$QE$8,E$1)</f>
        <v>0</v>
      </c>
      <c r="F19" s="12">
        <f>3*COUNTIFS(入力用シート!$C$3:$QE$3,4,入力用シート!$C$6:$QE$6,F$1)+2*COUNTIFS(入力用シート!$C$3:$QE$3,4,入力用シート!$C$7:$QE$7,F$1)+COUNTIFS(入力用シート!$C$3:$QE$3,4,入力用シート!$C$8:$QE$8,F$1)</f>
        <v>0</v>
      </c>
      <c r="G19" s="12">
        <f>3*COUNTIFS(入力用シート!$C$3:$QE$3,4,入力用シート!$C$6:$QE$6,G$1)+2*COUNTIFS(入力用シート!$C$3:$QE$3,4,入力用シート!$C$7:$QE$7,G$1)+COUNTIFS(入力用シート!$C$3:$QE$3,4,入力用シート!$C$8:$QE$8,G$1)</f>
        <v>0</v>
      </c>
      <c r="H19" s="12">
        <f>3*COUNTIFS(入力用シート!$C$3:$QE$3,4,入力用シート!$C$6:$QE$6,H$1)+2*COUNTIFS(入力用シート!$C$3:$QE$3,4,入力用シート!$C$7:$QE$7,H$1)+COUNTIFS(入力用シート!$C$3:$QE$3,4,入力用シート!$C$8:$QE$8,H$1)</f>
        <v>0</v>
      </c>
      <c r="I19" s="12">
        <f>3*COUNTIFS(入力用シート!$C$3:$QE$3,4,入力用シート!$C$6:$QE$6,I$1)+2*COUNTIFS(入力用シート!$C$3:$QE$3,4,入力用シート!$C$7:$QE$7,I$1)+COUNTIFS(入力用シート!$C$3:$QE$3,4,入力用シート!$C$8:$QE$8,I$1)</f>
        <v>0</v>
      </c>
      <c r="J19" s="12">
        <f>3*COUNTIFS(入力用シート!$C$3:$QE$3,4,入力用シート!$C$6:$QE$6,J$1)+2*COUNTIFS(入力用シート!$C$3:$QE$3,4,入力用シート!$C$7:$QE$7,J$1)+COUNTIFS(入力用シート!$C$3:$QE$3,4,入力用シート!$C$8:$QE$8,J$1)</f>
        <v>0</v>
      </c>
      <c r="K19" s="12">
        <f>3*COUNTIFS(入力用シート!$C$3:$QE$3,4,入力用シート!$C$6:$QE$6,K$1)+2*COUNTIFS(入力用シート!$C$3:$QE$3,4,入力用シート!$C$7:$QE$7,K$1)+COUNTIFS(入力用シート!$C$3:$QE$3,4,入力用シート!$C$8:$QE$8,K$1)</f>
        <v>0</v>
      </c>
      <c r="L19" s="12">
        <f>3*COUNTIFS(入力用シート!$C$3:$QE$3,4,入力用シート!$C$6:$QE$6,L$1)+2*COUNTIFS(入力用シート!$C$3:$QE$3,4,入力用シート!$C$7:$QE$7,L$1)+COUNTIFS(入力用シート!$C$3:$QE$3,4,入力用シート!$C$8:$QE$8,L$1)</f>
        <v>0</v>
      </c>
      <c r="M19" s="12">
        <f>3*COUNTIFS(入力用シート!$C$3:$QE$3,4,入力用シート!$C$6:$QE$6,M$1)+2*COUNTIFS(入力用シート!$C$3:$QE$3,4,入力用シート!$C$7:$QE$7,M$1)+COUNTIFS(入力用シート!$C$3:$QE$3,4,入力用シート!$C$8:$QE$8,M$1)</f>
        <v>0</v>
      </c>
      <c r="N19" s="12">
        <f>3*COUNTIFS(入力用シート!$C$3:$QE$3,4,入力用シート!$C$6:$QE$6,N$1)+2*COUNTIFS(入力用シート!$C$3:$QE$3,4,入力用シート!$C$7:$QE$7,N$1)+COUNTIFS(入力用シート!$C$3:$QE$3,4,入力用シート!$C$8:$QE$8,N$1)</f>
        <v>0</v>
      </c>
      <c r="O19" s="12">
        <f>3*COUNTIFS(入力用シート!$C$3:$QE$3,4,入力用シート!$C$6:$QE$6,O$1)+2*COUNTIFS(入力用シート!$C$3:$QE$3,4,入力用シート!$C$7:$QE$7,O$1)+COUNTIFS(入力用シート!$C$3:$QE$3,4,入力用シート!$C$8:$QE$8,O$1)</f>
        <v>0</v>
      </c>
      <c r="P19" s="12">
        <f>3*COUNTIFS(入力用シート!$C$3:$QE$3,4,入力用シート!$C$6:$QE$6,P$1)+2*COUNTIFS(入力用シート!$C$3:$QE$3,4,入力用シート!$C$7:$QE$7,P$1)+COUNTIFS(入力用シート!$C$3:$QE$3,4,入力用シート!$C$8:$QE$8,P$1)</f>
        <v>0</v>
      </c>
      <c r="Q19" s="12">
        <f>3*COUNTIFS(入力用シート!$C$3:$QE$3,4,入力用シート!$C$6:$QE$6,Q$1)+2*COUNTIFS(入力用シート!$C$3:$QE$3,4,入力用シート!$C$7:$QE$7,Q$1)+COUNTIFS(入力用シート!$C$3:$QE$3,4,入力用シート!$C$8:$QE$8,Q$1)</f>
        <v>0</v>
      </c>
      <c r="R19" s="12">
        <f>3*COUNTIFS(入力用シート!$C$3:$QE$3,4,入力用シート!$C$6:$QE$6,R$1)+2*COUNTIFS(入力用シート!$C$3:$QE$3,4,入力用シート!$C$7:$QE$7,R$1)+COUNTIFS(入力用シート!$C$3:$QE$3,4,入力用シート!$C$8:$QE$8,R$1)</f>
        <v>0</v>
      </c>
      <c r="S19" s="12">
        <f>3*COUNTIFS(入力用シート!$C$3:$QE$3,4,入力用シート!$C$6:$QE$6,S$1)+2*COUNTIFS(入力用シート!$C$3:$QE$3,4,入力用シート!$C$7:$QE$7,S$1)+COUNTIFS(入力用シート!$C$3:$QE$3,4,入力用シート!$C$8:$QE$8,S$1)</f>
        <v>0</v>
      </c>
      <c r="T19" s="12">
        <f>3*COUNTIFS(入力用シート!$C$3:$QE$3,4,入力用シート!$C$6:$QE$6,T$1)+2*COUNTIFS(入力用シート!$C$3:$QE$3,4,入力用シート!$C$7:$QE$7,T$1)+COUNTIFS(入力用シート!$C$3:$QE$3,4,入力用シート!$C$8:$QE$8,T$1)</f>
        <v>0</v>
      </c>
      <c r="U19" s="12"/>
      <c r="V19" s="12"/>
      <c r="W19" s="12"/>
      <c r="X19" s="12"/>
      <c r="Y19" s="12"/>
      <c r="Z19" s="12"/>
      <c r="AA19" s="53"/>
      <c r="AB19" s="46"/>
      <c r="AC19" s="46"/>
      <c r="AD19" s="46"/>
    </row>
    <row r="20" spans="1:30">
      <c r="A20" s="47" t="s">
        <v>74</v>
      </c>
      <c r="B20" s="12">
        <f>3*COUNTIFS(入力用シート!$C$3:$QE$3,5,入力用シート!$C$6:$QE$6,B$1)+2*COUNTIFS(入力用シート!$C$3:$QE$3,5,入力用シート!$C$7:$QE$7,B$1)+COUNTIFS(入力用シート!$C$3:$QE$3,5,入力用シート!$C$8:$QE$8,B$1)</f>
        <v>0</v>
      </c>
      <c r="C20" s="12">
        <f>3*COUNTIFS(入力用シート!$C$3:$QE$3,5,入力用シート!$C$6:$QE$6,C$1)+2*COUNTIFS(入力用シート!$C$3:$QE$3,5,入力用シート!$C$7:$QE$7,C$1)+COUNTIFS(入力用シート!$C$3:$QE$3,5,入力用シート!$C$8:$QE$8,C$1)</f>
        <v>0</v>
      </c>
      <c r="D20" s="12">
        <f>3*COUNTIFS(入力用シート!$C$3:$QE$3,5,入力用シート!$C$6:$QE$6,D$1)+2*COUNTIFS(入力用シート!$C$3:$QE$3,5,入力用シート!$C$7:$QE$7,D$1)+COUNTIFS(入力用シート!$C$3:$QE$3,5,入力用シート!$C$8:$QE$8,D$1)</f>
        <v>0</v>
      </c>
      <c r="E20" s="12">
        <f>3*COUNTIFS(入力用シート!$C$3:$QE$3,5,入力用シート!$C$6:$QE$6,E$1)+2*COUNTIFS(入力用シート!$C$3:$QE$3,5,入力用シート!$C$7:$QE$7,E$1)+COUNTIFS(入力用シート!$C$3:$QE$3,5,入力用シート!$C$8:$QE$8,E$1)</f>
        <v>0</v>
      </c>
      <c r="F20" s="12">
        <f>3*COUNTIFS(入力用シート!$C$3:$QE$3,5,入力用シート!$C$6:$QE$6,F$1)+2*COUNTIFS(入力用シート!$C$3:$QE$3,5,入力用シート!$C$7:$QE$7,F$1)+COUNTIFS(入力用シート!$C$3:$QE$3,5,入力用シート!$C$8:$QE$8,F$1)</f>
        <v>0</v>
      </c>
      <c r="G20" s="12">
        <f>3*COUNTIFS(入力用シート!$C$3:$QE$3,5,入力用シート!$C$6:$QE$6,G$1)+2*COUNTIFS(入力用シート!$C$3:$QE$3,5,入力用シート!$C$7:$QE$7,G$1)+COUNTIFS(入力用シート!$C$3:$QE$3,5,入力用シート!$C$8:$QE$8,G$1)</f>
        <v>0</v>
      </c>
      <c r="H20" s="12">
        <f>3*COUNTIFS(入力用シート!$C$3:$QE$3,5,入力用シート!$C$6:$QE$6,H$1)+2*COUNTIFS(入力用シート!$C$3:$QE$3,5,入力用シート!$C$7:$QE$7,H$1)+COUNTIFS(入力用シート!$C$3:$QE$3,5,入力用シート!$C$8:$QE$8,H$1)</f>
        <v>0</v>
      </c>
      <c r="I20" s="12">
        <f>3*COUNTIFS(入力用シート!$C$3:$QE$3,5,入力用シート!$C$6:$QE$6,I$1)+2*COUNTIFS(入力用シート!$C$3:$QE$3,5,入力用シート!$C$7:$QE$7,I$1)+COUNTIFS(入力用シート!$C$3:$QE$3,5,入力用シート!$C$8:$QE$8,I$1)</f>
        <v>0</v>
      </c>
      <c r="J20" s="12">
        <f>3*COUNTIFS(入力用シート!$C$3:$QE$3,5,入力用シート!$C$6:$QE$6,J$1)+2*COUNTIFS(入力用シート!$C$3:$QE$3,5,入力用シート!$C$7:$QE$7,J$1)+COUNTIFS(入力用シート!$C$3:$QE$3,5,入力用シート!$C$8:$QE$8,J$1)</f>
        <v>0</v>
      </c>
      <c r="K20" s="12">
        <f>3*COUNTIFS(入力用シート!$C$3:$QE$3,5,入力用シート!$C$6:$QE$6,K$1)+2*COUNTIFS(入力用シート!$C$3:$QE$3,5,入力用シート!$C$7:$QE$7,K$1)+COUNTIFS(入力用シート!$C$3:$QE$3,5,入力用シート!$C$8:$QE$8,K$1)</f>
        <v>0</v>
      </c>
      <c r="L20" s="12">
        <f>3*COUNTIFS(入力用シート!$C$3:$QE$3,5,入力用シート!$C$6:$QE$6,L$1)+2*COUNTIFS(入力用シート!$C$3:$QE$3,5,入力用シート!$C$7:$QE$7,L$1)+COUNTIFS(入力用シート!$C$3:$QE$3,5,入力用シート!$C$8:$QE$8,L$1)</f>
        <v>0</v>
      </c>
      <c r="M20" s="12">
        <f>3*COUNTIFS(入力用シート!$C$3:$QE$3,5,入力用シート!$C$6:$QE$6,M$1)+2*COUNTIFS(入力用シート!$C$3:$QE$3,5,入力用シート!$C$7:$QE$7,M$1)+COUNTIFS(入力用シート!$C$3:$QE$3,5,入力用シート!$C$8:$QE$8,M$1)</f>
        <v>0</v>
      </c>
      <c r="N20" s="12">
        <f>3*COUNTIFS(入力用シート!$C$3:$QE$3,5,入力用シート!$C$6:$QE$6,N$1)+2*COUNTIFS(入力用シート!$C$3:$QE$3,5,入力用シート!$C$7:$QE$7,N$1)+COUNTIFS(入力用シート!$C$3:$QE$3,5,入力用シート!$C$8:$QE$8,N$1)</f>
        <v>0</v>
      </c>
      <c r="O20" s="12">
        <f>3*COUNTIFS(入力用シート!$C$3:$QE$3,5,入力用シート!$C$6:$QE$6,O$1)+2*COUNTIFS(入力用シート!$C$3:$QE$3,5,入力用シート!$C$7:$QE$7,O$1)+COUNTIFS(入力用シート!$C$3:$QE$3,5,入力用シート!$C$8:$QE$8,O$1)</f>
        <v>0</v>
      </c>
      <c r="P20" s="12">
        <f>3*COUNTIFS(入力用シート!$C$3:$QE$3,5,入力用シート!$C$6:$QE$6,P$1)+2*COUNTIFS(入力用シート!$C$3:$QE$3,5,入力用シート!$C$7:$QE$7,P$1)+COUNTIFS(入力用シート!$C$3:$QE$3,5,入力用シート!$C$8:$QE$8,P$1)</f>
        <v>0</v>
      </c>
      <c r="Q20" s="12">
        <f>3*COUNTIFS(入力用シート!$C$3:$QE$3,5,入力用シート!$C$6:$QE$6,Q$1)+2*COUNTIFS(入力用シート!$C$3:$QE$3,5,入力用シート!$C$7:$QE$7,Q$1)+COUNTIFS(入力用シート!$C$3:$QE$3,5,入力用シート!$C$8:$QE$8,Q$1)</f>
        <v>0</v>
      </c>
      <c r="R20" s="12">
        <f>3*COUNTIFS(入力用シート!$C$3:$QE$3,5,入力用シート!$C$6:$QE$6,R$1)+2*COUNTIFS(入力用シート!$C$3:$QE$3,5,入力用シート!$C$7:$QE$7,R$1)+COUNTIFS(入力用シート!$C$3:$QE$3,5,入力用シート!$C$8:$QE$8,R$1)</f>
        <v>0</v>
      </c>
      <c r="S20" s="12">
        <f>3*COUNTIFS(入力用シート!$C$3:$QE$3,5,入力用シート!$C$6:$QE$6,S$1)+2*COUNTIFS(入力用シート!$C$3:$QE$3,5,入力用シート!$C$7:$QE$7,S$1)+COUNTIFS(入力用シート!$C$3:$QE$3,5,入力用シート!$C$8:$QE$8,S$1)</f>
        <v>0</v>
      </c>
      <c r="T20" s="12">
        <f>3*COUNTIFS(入力用シート!$C$3:$QE$3,5,入力用シート!$C$6:$QE$6,T$1)+2*COUNTIFS(入力用シート!$C$3:$QE$3,5,入力用シート!$C$7:$QE$7,T$1)+COUNTIFS(入力用シート!$C$3:$QE$3,5,入力用シート!$C$8:$QE$8,T$1)</f>
        <v>0</v>
      </c>
      <c r="U20" s="12"/>
      <c r="V20" s="12"/>
      <c r="W20" s="12"/>
      <c r="X20" s="12"/>
      <c r="Y20" s="12"/>
      <c r="Z20" s="12"/>
      <c r="AA20" s="53"/>
      <c r="AB20" s="46"/>
      <c r="AC20" s="46"/>
      <c r="AD20" s="46"/>
    </row>
    <row r="21" spans="1:30">
      <c r="B21" s="12">
        <f>3*COUNTIFS(入力用シート!$C$3:$QE$3,6,入力用シート!$C$6:$QE$6,B$1)+2*COUNTIFS(入力用シート!$C$3:$QE$3,6,入力用シート!$C$7:$QE$7,B$1)+COUNTIFS(入力用シート!$C$3:$QE$3,6,入力用シート!$C$8:$QE$8,B$1)</f>
        <v>0</v>
      </c>
      <c r="C21" s="12">
        <f>3*COUNTIFS(入力用シート!$C$3:$QE$3,6,入力用シート!$C$6:$QE$6,C$1)+2*COUNTIFS(入力用シート!$C$3:$QE$3,6,入力用シート!$C$7:$QE$7,C$1)+COUNTIFS(入力用シート!$C$3:$QE$3,6,入力用シート!$C$8:$QE$8,C$1)</f>
        <v>0</v>
      </c>
      <c r="D21" s="12">
        <f>3*COUNTIFS(入力用シート!$C$3:$QE$3,6,入力用シート!$C$6:$QE$6,D$1)+2*COUNTIFS(入力用シート!$C$3:$QE$3,6,入力用シート!$C$7:$QE$7,D$1)+COUNTIFS(入力用シート!$C$3:$QE$3,6,入力用シート!$C$8:$QE$8,D$1)</f>
        <v>0</v>
      </c>
      <c r="E21" s="12">
        <f>3*COUNTIFS(入力用シート!$C$3:$QE$3,6,入力用シート!$C$6:$QE$6,E$1)+2*COUNTIFS(入力用シート!$C$3:$QE$3,6,入力用シート!$C$7:$QE$7,E$1)+COUNTIFS(入力用シート!$C$3:$QE$3,6,入力用シート!$C$8:$QE$8,E$1)</f>
        <v>0</v>
      </c>
      <c r="F21" s="12">
        <f>3*COUNTIFS(入力用シート!$C$3:$QE$3,6,入力用シート!$C$6:$QE$6,F$1)+2*COUNTIFS(入力用シート!$C$3:$QE$3,6,入力用シート!$C$7:$QE$7,F$1)+COUNTIFS(入力用シート!$C$3:$QE$3,6,入力用シート!$C$8:$QE$8,F$1)</f>
        <v>0</v>
      </c>
      <c r="G21" s="12">
        <f>3*COUNTIFS(入力用シート!$C$3:$QE$3,6,入力用シート!$C$6:$QE$6,G$1)+2*COUNTIFS(入力用シート!$C$3:$QE$3,6,入力用シート!$C$7:$QE$7,G$1)+COUNTIFS(入力用シート!$C$3:$QE$3,6,入力用シート!$C$8:$QE$8,G$1)</f>
        <v>0</v>
      </c>
      <c r="H21" s="12">
        <f>3*COUNTIFS(入力用シート!$C$3:$QE$3,6,入力用シート!$C$6:$QE$6,H$1)+2*COUNTIFS(入力用シート!$C$3:$QE$3,6,入力用シート!$C$7:$QE$7,H$1)+COUNTIFS(入力用シート!$C$3:$QE$3,6,入力用シート!$C$8:$QE$8,H$1)</f>
        <v>0</v>
      </c>
      <c r="I21" s="12">
        <f>3*COUNTIFS(入力用シート!$C$3:$QE$3,6,入力用シート!$C$6:$QE$6,I$1)+2*COUNTIFS(入力用シート!$C$3:$QE$3,6,入力用シート!$C$7:$QE$7,I$1)+COUNTIFS(入力用シート!$C$3:$QE$3,6,入力用シート!$C$8:$QE$8,I$1)</f>
        <v>0</v>
      </c>
      <c r="J21" s="12">
        <f>3*COUNTIFS(入力用シート!$C$3:$QE$3,6,入力用シート!$C$6:$QE$6,J$1)+2*COUNTIFS(入力用シート!$C$3:$QE$3,6,入力用シート!$C$7:$QE$7,J$1)+COUNTIFS(入力用シート!$C$3:$QE$3,6,入力用シート!$C$8:$QE$8,J$1)</f>
        <v>0</v>
      </c>
      <c r="K21" s="12">
        <f>3*COUNTIFS(入力用シート!$C$3:$QE$3,6,入力用シート!$C$6:$QE$6,K$1)+2*COUNTIFS(入力用シート!$C$3:$QE$3,6,入力用シート!$C$7:$QE$7,K$1)+COUNTIFS(入力用シート!$C$3:$QE$3,6,入力用シート!$C$8:$QE$8,K$1)</f>
        <v>0</v>
      </c>
      <c r="L21" s="12">
        <f>3*COUNTIFS(入力用シート!$C$3:$QE$3,6,入力用シート!$C$6:$QE$6,L$1)+2*COUNTIFS(入力用シート!$C$3:$QE$3,6,入力用シート!$C$7:$QE$7,L$1)+COUNTIFS(入力用シート!$C$3:$QE$3,6,入力用シート!$C$8:$QE$8,L$1)</f>
        <v>0</v>
      </c>
      <c r="M21" s="12">
        <f>3*COUNTIFS(入力用シート!$C$3:$QE$3,6,入力用シート!$C$6:$QE$6,M$1)+2*COUNTIFS(入力用シート!$C$3:$QE$3,6,入力用シート!$C$7:$QE$7,M$1)+COUNTIFS(入力用シート!$C$3:$QE$3,6,入力用シート!$C$8:$QE$8,M$1)</f>
        <v>0</v>
      </c>
      <c r="N21" s="12">
        <f>3*COUNTIFS(入力用シート!$C$3:$QE$3,6,入力用シート!$C$6:$QE$6,N$1)+2*COUNTIFS(入力用シート!$C$3:$QE$3,6,入力用シート!$C$7:$QE$7,N$1)+COUNTIFS(入力用シート!$C$3:$QE$3,6,入力用シート!$C$8:$QE$8,N$1)</f>
        <v>0</v>
      </c>
      <c r="O21" s="12">
        <f>3*COUNTIFS(入力用シート!$C$3:$QE$3,6,入力用シート!$C$6:$QE$6,O$1)+2*COUNTIFS(入力用シート!$C$3:$QE$3,6,入力用シート!$C$7:$QE$7,O$1)+COUNTIFS(入力用シート!$C$3:$QE$3,6,入力用シート!$C$8:$QE$8,O$1)</f>
        <v>0</v>
      </c>
      <c r="P21" s="12">
        <f>3*COUNTIFS(入力用シート!$C$3:$QE$3,6,入力用シート!$C$6:$QE$6,P$1)+2*COUNTIFS(入力用シート!$C$3:$QE$3,6,入力用シート!$C$7:$QE$7,P$1)+COUNTIFS(入力用シート!$C$3:$QE$3,6,入力用シート!$C$8:$QE$8,P$1)</f>
        <v>0</v>
      </c>
      <c r="Q21" s="12">
        <f>3*COUNTIFS(入力用シート!$C$3:$QE$3,6,入力用シート!$C$6:$QE$6,Q$1)+2*COUNTIFS(入力用シート!$C$3:$QE$3,6,入力用シート!$C$7:$QE$7,Q$1)+COUNTIFS(入力用シート!$C$3:$QE$3,6,入力用シート!$C$8:$QE$8,Q$1)</f>
        <v>0</v>
      </c>
      <c r="R21" s="12">
        <f>3*COUNTIFS(入力用シート!$C$3:$QE$3,6,入力用シート!$C$6:$QE$6,R$1)+2*COUNTIFS(入力用シート!$C$3:$QE$3,6,入力用シート!$C$7:$QE$7,R$1)+COUNTIFS(入力用シート!$C$3:$QE$3,6,入力用シート!$C$8:$QE$8,R$1)</f>
        <v>0</v>
      </c>
      <c r="S21" s="12">
        <f>3*COUNTIFS(入力用シート!$C$3:$QE$3,6,入力用シート!$C$6:$QE$6,S$1)+2*COUNTIFS(入力用シート!$C$3:$QE$3,6,入力用シート!$C$7:$QE$7,S$1)+COUNTIFS(入力用シート!$C$3:$QE$3,6,入力用シート!$C$8:$QE$8,S$1)</f>
        <v>0</v>
      </c>
      <c r="T21" s="12">
        <f>3*COUNTIFS(入力用シート!$C$3:$QE$3,6,入力用シート!$C$6:$QE$6,T$1)+2*COUNTIFS(入力用シート!$C$3:$QE$3,6,入力用シート!$C$7:$QE$7,T$1)+COUNTIFS(入力用シート!$C$3:$QE$3,6,入力用シート!$C$8:$QE$8,T$1)</f>
        <v>0</v>
      </c>
      <c r="U21" s="12"/>
      <c r="V21" s="12"/>
      <c r="W21" s="12"/>
      <c r="X21" s="12"/>
      <c r="Y21" s="12"/>
      <c r="Z21" s="12"/>
      <c r="AA21" s="53"/>
      <c r="AB21" s="46"/>
      <c r="AC21" s="46"/>
      <c r="AD21" s="46"/>
    </row>
    <row r="22" spans="1:30">
      <c r="A22" s="47" t="s">
        <v>7</v>
      </c>
      <c r="B22" s="12">
        <f>COUNTIF(入力用シート!$M9:$QE9,B$1)</f>
        <v>0</v>
      </c>
      <c r="C22" s="12">
        <f>COUNTIF(入力用シート!$M9:$QE9,C$1)</f>
        <v>0</v>
      </c>
      <c r="D22" s="12">
        <f>COUNTIF(入力用シート!$M9:$QE9,D$1)</f>
        <v>0</v>
      </c>
      <c r="E22" s="12">
        <f>COUNTIF(入力用シート!$M9:$QE9,E$1)</f>
        <v>0</v>
      </c>
      <c r="F22" s="12">
        <f>COUNTIF(入力用シート!$M9:$QE9,F$1)</f>
        <v>0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53"/>
      <c r="AB22" s="46"/>
      <c r="AC22" s="46"/>
      <c r="AD22" s="46"/>
    </row>
    <row r="23" spans="1:30">
      <c r="A23" s="47" t="s">
        <v>75</v>
      </c>
      <c r="B23" s="12">
        <f>COUNTIFS(入力用シート!$C$3:$QE$3,1,入力用シート!$C$9:$QE$9,B$1)</f>
        <v>0</v>
      </c>
      <c r="C23" s="12">
        <f>COUNTIFS(入力用シート!$C$3:$QE$3,1,入力用シート!$C$9:$QE$9,C$1)</f>
        <v>0</v>
      </c>
      <c r="D23" s="12">
        <f>COUNTIFS(入力用シート!$C$3:$QE$3,1,入力用シート!$C$9:$QE$9,D$1)</f>
        <v>0</v>
      </c>
      <c r="E23" s="12">
        <f>COUNTIFS(入力用シート!$C$3:$QE$3,1,入力用シート!$C$9:$QE$9,E$1)</f>
        <v>0</v>
      </c>
      <c r="F23" s="12">
        <f>COUNTIFS(入力用シート!$C$3:$QE$3,1,入力用シート!$C$9:$QE$9,F$1)</f>
        <v>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53"/>
      <c r="AB23" s="46"/>
      <c r="AC23" s="46"/>
      <c r="AD23" s="46"/>
    </row>
    <row r="24" spans="1:30">
      <c r="A24" s="47" t="s">
        <v>76</v>
      </c>
      <c r="B24" s="12">
        <f>COUNTIFS(入力用シート!$C$3:$QE$3,2,入力用シート!$C$9:$QE$9,B$1)</f>
        <v>0</v>
      </c>
      <c r="C24" s="12">
        <f>COUNTIFS(入力用シート!$C$3:$QE$3,2,入力用シート!$C$9:$QE$9,C$1)</f>
        <v>0</v>
      </c>
      <c r="D24" s="12">
        <f>COUNTIFS(入力用シート!$C$3:$QE$3,2,入力用シート!$C$9:$QE$9,D$1)</f>
        <v>0</v>
      </c>
      <c r="E24" s="12">
        <f>COUNTIFS(入力用シート!$C$3:$QE$3,2,入力用シート!$C$9:$QE$9,E$1)</f>
        <v>0</v>
      </c>
      <c r="F24" s="12">
        <f>COUNTIFS(入力用シート!$C$3:$QE$3,2,入力用シート!$C$9:$QE$9,F$1)</f>
        <v>0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53"/>
      <c r="AB24" s="46"/>
      <c r="AC24" s="46"/>
      <c r="AD24" s="46"/>
    </row>
    <row r="25" spans="1:30">
      <c r="A25" s="47" t="s">
        <v>77</v>
      </c>
      <c r="B25" s="12">
        <f>COUNTIFS(入力用シート!$C$3:$QE$3,3,入力用シート!$C$9:$QE$9,B$1)</f>
        <v>0</v>
      </c>
      <c r="C25" s="12">
        <f>COUNTIFS(入力用シート!$C$3:$QE$3,3,入力用シート!$C$9:$QE$9,C$1)</f>
        <v>0</v>
      </c>
      <c r="D25" s="12">
        <f>COUNTIFS(入力用シート!$C$3:$QE$3,3,入力用シート!$C$9:$QE$9,D$1)</f>
        <v>0</v>
      </c>
      <c r="E25" s="12">
        <f>COUNTIFS(入力用シート!$C$3:$QE$3,3,入力用シート!$C$9:$QE$9,E$1)</f>
        <v>0</v>
      </c>
      <c r="F25" s="12">
        <f>COUNTIFS(入力用シート!$C$3:$QE$3,3,入力用シート!$C$9:$QE$9,F$1)</f>
        <v>0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53"/>
      <c r="AB25" s="46"/>
      <c r="AC25" s="46"/>
      <c r="AD25" s="46"/>
    </row>
    <row r="26" spans="1:30">
      <c r="A26" s="47" t="s">
        <v>78</v>
      </c>
      <c r="B26" s="12">
        <f>COUNTIFS(入力用シート!$C$3:$QE$3,4,入力用シート!$C$9:$QE$9,B$1)</f>
        <v>0</v>
      </c>
      <c r="C26" s="12">
        <f>COUNTIFS(入力用シート!$C$3:$QE$3,4,入力用シート!$C$9:$QE$9,C$1)</f>
        <v>0</v>
      </c>
      <c r="D26" s="12">
        <f>COUNTIFS(入力用シート!$C$3:$QE$3,4,入力用シート!$C$9:$QE$9,D$1)</f>
        <v>0</v>
      </c>
      <c r="E26" s="12">
        <f>COUNTIFS(入力用シート!$C$3:$QE$3,4,入力用シート!$C$9:$QE$9,E$1)</f>
        <v>0</v>
      </c>
      <c r="F26" s="12">
        <f>COUNTIFS(入力用シート!$C$3:$QE$3,4,入力用シート!$C$9:$QE$9,F$1)</f>
        <v>0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53"/>
      <c r="AB26" s="46"/>
      <c r="AC26" s="46"/>
      <c r="AD26" s="46"/>
    </row>
    <row r="27" spans="1:30">
      <c r="A27" s="47" t="s">
        <v>163</v>
      </c>
      <c r="B27" s="12">
        <f>COUNTIFS(入力用シート!$C$3:$QE$3,5,入力用シート!$C$9:$QE$9,B$1)</f>
        <v>0</v>
      </c>
      <c r="C27" s="12">
        <f>COUNTIFS(入力用シート!$C$3:$QE$3,5,入力用シート!$C$9:$QE$9,C$1)</f>
        <v>0</v>
      </c>
      <c r="D27" s="12">
        <f>COUNTIFS(入力用シート!$C$3:$QE$3,5,入力用シート!$C$9:$QE$9,D$1)</f>
        <v>0</v>
      </c>
      <c r="E27" s="12">
        <f>COUNTIFS(入力用シート!$C$3:$QE$3,5,入力用シート!$C$9:$QE$9,E$1)</f>
        <v>0</v>
      </c>
      <c r="F27" s="12">
        <f>COUNTIFS(入力用シート!$C$3:$QE$3,5,入力用シート!$C$9:$QE$9,F$1)</f>
        <v>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53"/>
      <c r="AB27" s="46"/>
      <c r="AC27" s="46"/>
      <c r="AD27" s="46"/>
    </row>
    <row r="28" spans="1:30">
      <c r="B28" s="12">
        <f>COUNTIFS(入力用シート!$C$3:$QE$3,6,入力用シート!$C$9:$QE$9,B$1)</f>
        <v>0</v>
      </c>
      <c r="C28" s="12">
        <f>COUNTIFS(入力用シート!$C$3:$QE$3,6,入力用シート!$C$9:$QE$9,C$1)</f>
        <v>0</v>
      </c>
      <c r="D28" s="12">
        <f>COUNTIFS(入力用シート!$C$3:$QE$3,6,入力用シート!$C$9:$QE$9,D$1)</f>
        <v>0</v>
      </c>
      <c r="E28" s="12">
        <f>COUNTIFS(入力用シート!$C$3:$QE$3,6,入力用シート!$C$9:$QE$9,E$1)</f>
        <v>0</v>
      </c>
      <c r="F28" s="12">
        <f>COUNTIFS(入力用シート!$C$3:$QE$3,6,入力用シート!$C$9:$QE$9,F$1)</f>
        <v>0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53"/>
      <c r="AB28" s="46"/>
      <c r="AC28" s="46"/>
      <c r="AD28" s="46"/>
    </row>
    <row r="29" spans="1:30">
      <c r="A29" s="47" t="s">
        <v>8</v>
      </c>
      <c r="B29" s="12">
        <f>COUNTIF(入力用シート!$C10:$QE10,B$1)</f>
        <v>0</v>
      </c>
      <c r="C29" s="12">
        <f>COUNTIF(入力用シート!$C10:$QE10,C$1)</f>
        <v>0</v>
      </c>
      <c r="D29" s="12">
        <f>COUNTIF(入力用シート!$C10:$QE10,D$1)</f>
        <v>0</v>
      </c>
      <c r="E29" s="12">
        <f>COUNTIF(入力用シート!$C10:$QE10,E$1)</f>
        <v>0</v>
      </c>
      <c r="F29" s="12">
        <f>COUNTIF(入力用シート!$C10:$QE10,F$1)</f>
        <v>0</v>
      </c>
      <c r="G29" s="12">
        <f>COUNTIF(入力用シート!$C10:$QE10,G$1)</f>
        <v>0</v>
      </c>
      <c r="H29" s="12">
        <f>COUNTIF(入力用シート!$C10:$QE10,H$1)</f>
        <v>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53"/>
      <c r="AB29" s="46"/>
      <c r="AC29" s="46"/>
      <c r="AD29" s="46"/>
    </row>
    <row r="30" spans="1:30">
      <c r="A30" s="47" t="s">
        <v>75</v>
      </c>
      <c r="B30" s="12">
        <f>COUNTIFS(入力用シート!$C$3:$QE$3,1,入力用シート!$C$10:$QE$10,B$1)</f>
        <v>0</v>
      </c>
      <c r="C30" s="12">
        <f>COUNTIFS(入力用シート!$C$3:$QE$3,1,入力用シート!$C$10:$QE$10,C$1)</f>
        <v>0</v>
      </c>
      <c r="D30" s="12">
        <f>COUNTIFS(入力用シート!$C$3:$QE$3,1,入力用シート!$C$10:$QE$10,D$1)</f>
        <v>0</v>
      </c>
      <c r="E30" s="12">
        <f>COUNTIFS(入力用シート!$C$3:$QE$3,1,入力用シート!$C$10:$QE$10,E$1)</f>
        <v>0</v>
      </c>
      <c r="F30" s="12">
        <f>COUNTIFS(入力用シート!$C$3:$QE$3,1,入力用シート!$C$10:$QE$10,F$1)</f>
        <v>0</v>
      </c>
      <c r="G30" s="12">
        <f>COUNTIFS(入力用シート!$C$3:$QE$3,1,入力用シート!$C$10:$QE$10,G$1)</f>
        <v>0</v>
      </c>
      <c r="H30" s="12">
        <f>COUNTIFS(入力用シート!$C$3:$QE$3,1,入力用シート!$C$10:$QE$10,H$1)</f>
        <v>0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53"/>
      <c r="AB30" s="46"/>
      <c r="AC30" s="46"/>
      <c r="AD30" s="46"/>
    </row>
    <row r="31" spans="1:30">
      <c r="A31" s="47" t="s">
        <v>76</v>
      </c>
      <c r="B31" s="12">
        <f>COUNTIFS(入力用シート!$C$3:$QE$3,2,入力用シート!$C$10:$QE$10,B$1)</f>
        <v>0</v>
      </c>
      <c r="C31" s="12">
        <f>COUNTIFS(入力用シート!$C$3:$QE$3,2,入力用シート!$C$10:$QE$10,C$1)</f>
        <v>0</v>
      </c>
      <c r="D31" s="12">
        <f>COUNTIFS(入力用シート!$C$3:$QE$3,2,入力用シート!$C$10:$QE$10,D$1)</f>
        <v>0</v>
      </c>
      <c r="E31" s="12">
        <f>COUNTIFS(入力用シート!$C$3:$QE$3,2,入力用シート!$C$10:$QE$10,E$1)</f>
        <v>0</v>
      </c>
      <c r="F31" s="12">
        <f>COUNTIFS(入力用シート!$C$3:$QE$3,2,入力用シート!$C$10:$QE$10,F$1)</f>
        <v>0</v>
      </c>
      <c r="G31" s="12">
        <f>COUNTIFS(入力用シート!$C$3:$QE$3,2,入力用シート!$C$10:$QE$10,G$1)</f>
        <v>0</v>
      </c>
      <c r="H31" s="12">
        <f>COUNTIFS(入力用シート!$C$3:$QE$3,2,入力用シート!$C$10:$QE$10,H$1)</f>
        <v>0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53"/>
      <c r="AB31" s="46"/>
      <c r="AC31" s="46"/>
      <c r="AD31" s="46"/>
    </row>
    <row r="32" spans="1:30">
      <c r="A32" s="47" t="s">
        <v>77</v>
      </c>
      <c r="B32" s="12">
        <f>COUNTIFS(入力用シート!$C$3:$QE$3,3,入力用シート!$C$10:$QE$10,B$1)</f>
        <v>0</v>
      </c>
      <c r="C32" s="12">
        <f>COUNTIFS(入力用シート!$C$3:$QE$3,3,入力用シート!$C$10:$QE$10,C$1)</f>
        <v>0</v>
      </c>
      <c r="D32" s="12">
        <f>COUNTIFS(入力用シート!$C$3:$QE$3,3,入力用シート!$C$10:$QE$10,D$1)</f>
        <v>0</v>
      </c>
      <c r="E32" s="12">
        <f>COUNTIFS(入力用シート!$C$3:$QE$3,3,入力用シート!$C$10:$QE$10,E$1)</f>
        <v>0</v>
      </c>
      <c r="F32" s="12">
        <f>COUNTIFS(入力用シート!$C$3:$QE$3,3,入力用シート!$C$10:$QE$10,F$1)</f>
        <v>0</v>
      </c>
      <c r="G32" s="12">
        <f>COUNTIFS(入力用シート!$C$3:$QE$3,3,入力用シート!$C$10:$QE$10,G$1)</f>
        <v>0</v>
      </c>
      <c r="H32" s="12">
        <f>COUNTIFS(入力用シート!$C$3:$QE$3,3,入力用シート!$C$10:$QE$10,H$1)</f>
        <v>0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53"/>
      <c r="AB32" s="46"/>
      <c r="AC32" s="46"/>
      <c r="AD32" s="46"/>
    </row>
    <row r="33" spans="1:30">
      <c r="A33" s="47" t="s">
        <v>78</v>
      </c>
      <c r="B33" s="12">
        <f>COUNTIFS(入力用シート!$C$3:$QE$3,4,入力用シート!$C$10:$QE$10,B$1)</f>
        <v>0</v>
      </c>
      <c r="C33" s="12">
        <f>COUNTIFS(入力用シート!$C$3:$QE$3,4,入力用シート!$C$10:$QE$10,C$1)</f>
        <v>0</v>
      </c>
      <c r="D33" s="12">
        <f>COUNTIFS(入力用シート!$C$3:$QE$3,4,入力用シート!$C$10:$QE$10,D$1)</f>
        <v>0</v>
      </c>
      <c r="E33" s="12">
        <f>COUNTIFS(入力用シート!$C$3:$QE$3,4,入力用シート!$C$10:$QE$10,E$1)</f>
        <v>0</v>
      </c>
      <c r="F33" s="12">
        <f>COUNTIFS(入力用シート!$C$3:$QE$3,4,入力用シート!$C$10:$QE$10,F$1)</f>
        <v>0</v>
      </c>
      <c r="G33" s="12">
        <f>COUNTIFS(入力用シート!$C$3:$QE$3,4,入力用シート!$C$10:$QE$10,G$1)</f>
        <v>0</v>
      </c>
      <c r="H33" s="12">
        <f>COUNTIFS(入力用シート!$C$3:$QE$3,4,入力用シート!$C$10:$QE$10,H$1)</f>
        <v>0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53"/>
      <c r="AB33" s="46"/>
      <c r="AC33" s="46"/>
      <c r="AD33" s="46"/>
    </row>
    <row r="34" spans="1:30">
      <c r="A34" s="47" t="s">
        <v>163</v>
      </c>
      <c r="B34" s="12">
        <f>COUNTIFS(入力用シート!$C$3:$QE$3,5,入力用シート!$C$10:$QE$10,B$1)</f>
        <v>0</v>
      </c>
      <c r="C34" s="12">
        <f>COUNTIFS(入力用シート!$C$3:$QE$3,5,入力用シート!$C$10:$QE$10,C$1)</f>
        <v>0</v>
      </c>
      <c r="D34" s="12">
        <f>COUNTIFS(入力用シート!$C$3:$QE$3,5,入力用シート!$C$10:$QE$10,D$1)</f>
        <v>0</v>
      </c>
      <c r="E34" s="12">
        <f>COUNTIFS(入力用シート!$C$3:$QE$3,5,入力用シート!$C$10:$QE$10,E$1)</f>
        <v>0</v>
      </c>
      <c r="F34" s="12">
        <f>COUNTIFS(入力用シート!$C$3:$QE$3,5,入力用シート!$C$10:$QE$10,F$1)</f>
        <v>0</v>
      </c>
      <c r="G34" s="12">
        <f>COUNTIFS(入力用シート!$C$3:$QE$3,5,入力用シート!$C$10:$QE$10,G$1)</f>
        <v>0</v>
      </c>
      <c r="H34" s="12">
        <f>COUNTIFS(入力用シート!$C$3:$QE$3,5,入力用シート!$C$10:$QE$10,H$1)</f>
        <v>0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53"/>
      <c r="AB34" s="46"/>
      <c r="AC34" s="46"/>
      <c r="AD34" s="46"/>
    </row>
    <row r="35" spans="1:30">
      <c r="B35" s="12">
        <f>COUNTIFS(入力用シート!$C$3:$QE$3,6,入力用シート!$C$10:$QE$10,B$1)</f>
        <v>0</v>
      </c>
      <c r="C35" s="12">
        <f>COUNTIFS(入力用シート!$C$3:$QE$3,6,入力用シート!$C$10:$QE$10,C$1)</f>
        <v>0</v>
      </c>
      <c r="D35" s="12">
        <f>COUNTIFS(入力用シート!$C$3:$QE$3,6,入力用シート!$C$10:$QE$10,D$1)</f>
        <v>0</v>
      </c>
      <c r="E35" s="12">
        <f>COUNTIFS(入力用シート!$C$3:$QE$3,6,入力用シート!$C$10:$QE$10,E$1)</f>
        <v>0</v>
      </c>
      <c r="F35" s="12">
        <f>COUNTIFS(入力用シート!$C$3:$QE$3,6,入力用シート!$C$10:$QE$10,F$1)</f>
        <v>0</v>
      </c>
      <c r="G35" s="12">
        <f>COUNTIFS(入力用シート!$C$3:$QE$3,6,入力用シート!$C$10:$QE$10,G$1)</f>
        <v>0</v>
      </c>
      <c r="H35" s="12">
        <f>COUNTIFS(入力用シート!$C$3:$QE$3,6,入力用シート!$C$10:$QE$10,H$1)</f>
        <v>0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53"/>
      <c r="AB35" s="46"/>
      <c r="AC35" s="46"/>
      <c r="AD35" s="46"/>
    </row>
    <row r="36" spans="1:30">
      <c r="A36" s="47" t="s">
        <v>9</v>
      </c>
      <c r="B36" s="12">
        <f>COUNTIF(入力用シート!$C11:$QE11,B$1)</f>
        <v>0</v>
      </c>
      <c r="C36" s="12">
        <f>COUNTIF(入力用シート!$C11:$QE11,C$1)</f>
        <v>0</v>
      </c>
      <c r="D36" s="12">
        <f>COUNTIF(入力用シート!$C11:$QE11,D$1)</f>
        <v>0</v>
      </c>
      <c r="E36" s="12">
        <f>COUNTIF(入力用シート!$C11:$QE11,E$1)</f>
        <v>0</v>
      </c>
      <c r="F36" s="12">
        <f>COUNTIF(入力用シート!$C11:$QE11,F$1)</f>
        <v>0</v>
      </c>
      <c r="G36" s="12">
        <f>COUNTIF(入力用シート!$C11:$QE11,G$1)</f>
        <v>0</v>
      </c>
      <c r="H36" s="12">
        <f>COUNTIF(入力用シート!$C11:$QE11,H$1)</f>
        <v>0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53"/>
      <c r="AB36" s="46"/>
      <c r="AC36" s="46"/>
      <c r="AD36" s="46"/>
    </row>
    <row r="37" spans="1:30">
      <c r="A37" s="47" t="s">
        <v>75</v>
      </c>
      <c r="B37" s="12">
        <f>COUNTIFS(入力用シート!$C$3:$QE$3,1,入力用シート!$C$11:$QE$11,B$1)</f>
        <v>0</v>
      </c>
      <c r="C37" s="12">
        <f>COUNTIFS(入力用シート!$C$3:$QE$3,1,入力用シート!$C$11:$QE$11,C$1)</f>
        <v>0</v>
      </c>
      <c r="D37" s="12">
        <f>COUNTIFS(入力用シート!$C$3:$QE$3,1,入力用シート!$C$11:$QE$11,D$1)</f>
        <v>0</v>
      </c>
      <c r="E37" s="12">
        <f>COUNTIFS(入力用シート!$C$3:$QE$3,1,入力用シート!$C$11:$QE$11,E$1)</f>
        <v>0</v>
      </c>
      <c r="F37" s="12">
        <f>COUNTIFS(入力用シート!$C$3:$QE$3,1,入力用シート!$C$11:$QE$11,F$1)</f>
        <v>0</v>
      </c>
      <c r="G37" s="12">
        <f>COUNTIFS(入力用シート!$C$3:$QE$3,1,入力用シート!$C$11:$QE$11,G$1)</f>
        <v>0</v>
      </c>
      <c r="H37" s="12">
        <f>COUNTIFS(入力用シート!$C$3:$QE$3,1,入力用シート!$C$11:$QE$11,H$1)</f>
        <v>0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53"/>
      <c r="AB37" s="46"/>
      <c r="AC37" s="46"/>
      <c r="AD37" s="46"/>
    </row>
    <row r="38" spans="1:30">
      <c r="A38" s="47" t="s">
        <v>76</v>
      </c>
      <c r="B38" s="12">
        <f>COUNTIFS(入力用シート!$C$3:$QE$3,2,入力用シート!$C$11:$QE$11,B$1)</f>
        <v>0</v>
      </c>
      <c r="C38" s="12">
        <f>COUNTIFS(入力用シート!$C$3:$QE$3,2,入力用シート!$C$11:$QE$11,C$1)</f>
        <v>0</v>
      </c>
      <c r="D38" s="12">
        <f>COUNTIFS(入力用シート!$C$3:$QE$3,2,入力用シート!$C$11:$QE$11,D$1)</f>
        <v>0</v>
      </c>
      <c r="E38" s="12">
        <f>COUNTIFS(入力用シート!$C$3:$QE$3,2,入力用シート!$C$11:$QE$11,E$1)</f>
        <v>0</v>
      </c>
      <c r="F38" s="12">
        <f>COUNTIFS(入力用シート!$C$3:$QE$3,2,入力用シート!$C$11:$QE$11,F$1)</f>
        <v>0</v>
      </c>
      <c r="G38" s="12">
        <f>COUNTIFS(入力用シート!$C$3:$QE$3,2,入力用シート!$C$11:$QE$11,G$1)</f>
        <v>0</v>
      </c>
      <c r="H38" s="12">
        <f>COUNTIFS(入力用シート!$C$3:$QE$3,2,入力用シート!$C$11:$QE$11,H$1)</f>
        <v>0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53"/>
      <c r="AB38" s="46"/>
      <c r="AC38" s="46"/>
      <c r="AD38" s="46"/>
    </row>
    <row r="39" spans="1:30">
      <c r="A39" s="47" t="s">
        <v>77</v>
      </c>
      <c r="B39" s="12">
        <f>COUNTIFS(入力用シート!$C$3:$QE$3,3,入力用シート!$C$11:$QE$11,B$1)</f>
        <v>0</v>
      </c>
      <c r="C39" s="12">
        <f>COUNTIFS(入力用シート!$C$3:$QE$3,3,入力用シート!$C$11:$QE$11,C$1)</f>
        <v>0</v>
      </c>
      <c r="D39" s="12">
        <f>COUNTIFS(入力用シート!$C$3:$QE$3,3,入力用シート!$C$11:$QE$11,D$1)</f>
        <v>0</v>
      </c>
      <c r="E39" s="12">
        <f>COUNTIFS(入力用シート!$C$3:$QE$3,3,入力用シート!$C$11:$QE$11,E$1)</f>
        <v>0</v>
      </c>
      <c r="F39" s="12">
        <f>COUNTIFS(入力用シート!$C$3:$QE$3,3,入力用シート!$C$11:$QE$11,F$1)</f>
        <v>0</v>
      </c>
      <c r="G39" s="12">
        <f>COUNTIFS(入力用シート!$C$3:$QE$3,3,入力用シート!$C$11:$QE$11,G$1)</f>
        <v>0</v>
      </c>
      <c r="H39" s="12">
        <f>COUNTIFS(入力用シート!$C$3:$QE$3,3,入力用シート!$C$11:$QE$11,H$1)</f>
        <v>0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53"/>
      <c r="AB39" s="46"/>
      <c r="AC39" s="46"/>
      <c r="AD39" s="46"/>
    </row>
    <row r="40" spans="1:30">
      <c r="A40" s="47" t="s">
        <v>78</v>
      </c>
      <c r="B40" s="12">
        <f>COUNTIFS(入力用シート!$C$3:$QE$3,4,入力用シート!$C$11:$QE$11,B$1)</f>
        <v>0</v>
      </c>
      <c r="C40" s="12">
        <f>COUNTIFS(入力用シート!$C$3:$QE$3,4,入力用シート!$C$11:$QE$11,C$1)</f>
        <v>0</v>
      </c>
      <c r="D40" s="12">
        <f>COUNTIFS(入力用シート!$C$3:$QE$3,4,入力用シート!$C$11:$QE$11,D$1)</f>
        <v>0</v>
      </c>
      <c r="E40" s="12">
        <f>COUNTIFS(入力用シート!$C$3:$QE$3,4,入力用シート!$C$11:$QE$11,E$1)</f>
        <v>0</v>
      </c>
      <c r="F40" s="12">
        <f>COUNTIFS(入力用シート!$C$3:$QE$3,4,入力用シート!$C$11:$QE$11,F$1)</f>
        <v>0</v>
      </c>
      <c r="G40" s="12">
        <f>COUNTIFS(入力用シート!$C$3:$QE$3,4,入力用シート!$C$11:$QE$11,G$1)</f>
        <v>0</v>
      </c>
      <c r="H40" s="12">
        <f>COUNTIFS(入力用シート!$C$3:$QE$3,4,入力用シート!$C$11:$QE$11,H$1)</f>
        <v>0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53"/>
      <c r="AB40" s="46"/>
      <c r="AC40" s="46"/>
      <c r="AD40" s="46"/>
    </row>
    <row r="41" spans="1:30">
      <c r="A41" s="47" t="s">
        <v>163</v>
      </c>
      <c r="B41" s="12">
        <f>COUNTIFS(入力用シート!$C$3:$QE$3,5,入力用シート!$C$11:$QE$11,B$1)</f>
        <v>0</v>
      </c>
      <c r="C41" s="12">
        <f>COUNTIFS(入力用シート!$C$3:$QE$3,5,入力用シート!$C$11:$QE$11,C$1)</f>
        <v>0</v>
      </c>
      <c r="D41" s="12">
        <f>COUNTIFS(入力用シート!$C$3:$QE$3,5,入力用シート!$C$11:$QE$11,D$1)</f>
        <v>0</v>
      </c>
      <c r="E41" s="12">
        <f>COUNTIFS(入力用シート!$C$3:$QE$3,5,入力用シート!$C$11:$QE$11,E$1)</f>
        <v>0</v>
      </c>
      <c r="F41" s="12">
        <f>COUNTIFS(入力用シート!$C$3:$QE$3,5,入力用シート!$C$11:$QE$11,F$1)</f>
        <v>0</v>
      </c>
      <c r="G41" s="12">
        <f>COUNTIFS(入力用シート!$C$3:$QE$3,5,入力用シート!$C$11:$QE$11,G$1)</f>
        <v>0</v>
      </c>
      <c r="H41" s="12">
        <f>COUNTIFS(入力用シート!$C$3:$QE$3,5,入力用シート!$C$11:$QE$11,H$1)</f>
        <v>0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53"/>
      <c r="AB41" s="46"/>
      <c r="AC41" s="46"/>
      <c r="AD41" s="46"/>
    </row>
    <row r="42" spans="1:30">
      <c r="B42" s="12">
        <f>COUNTIFS(入力用シート!$C$3:$QE$3,6,入力用シート!$C$11:$QE$11,B$1)</f>
        <v>0</v>
      </c>
      <c r="C42" s="12">
        <f>COUNTIFS(入力用シート!$C$3:$QE$3,6,入力用シート!$C$11:$QE$11,C$1)</f>
        <v>0</v>
      </c>
      <c r="D42" s="12">
        <f>COUNTIFS(入力用シート!$C$3:$QE$3,6,入力用シート!$C$11:$QE$11,D$1)</f>
        <v>0</v>
      </c>
      <c r="E42" s="12">
        <f>COUNTIFS(入力用シート!$C$3:$QE$3,6,入力用シート!$C$11:$QE$11,E$1)</f>
        <v>0</v>
      </c>
      <c r="F42" s="12">
        <f>COUNTIFS(入力用シート!$C$3:$QE$3,6,入力用シート!$C$11:$QE$11,F$1)</f>
        <v>0</v>
      </c>
      <c r="G42" s="12">
        <f>COUNTIFS(入力用シート!$C$3:$QE$3,6,入力用シート!$C$11:$QE$11,G$1)</f>
        <v>0</v>
      </c>
      <c r="H42" s="12">
        <f>COUNTIFS(入力用シート!$C$3:$QE$3,6,入力用シート!$C$11:$QE$11,H$1)</f>
        <v>0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53"/>
      <c r="AB42" s="46"/>
      <c r="AC42" s="46"/>
      <c r="AD42" s="46"/>
    </row>
    <row r="43" spans="1:30">
      <c r="A43" s="47" t="s">
        <v>10</v>
      </c>
      <c r="B43" s="12">
        <f>COUNTIF(入力用シート!$C12:$QE12,B$1)</f>
        <v>0</v>
      </c>
      <c r="C43" s="12">
        <f>COUNTIF(入力用シート!$C12:$QE12,C$1)</f>
        <v>0</v>
      </c>
      <c r="D43" s="12">
        <f>COUNTIF(入力用シート!$C12:$QE12,D$1)</f>
        <v>0</v>
      </c>
      <c r="E43" s="12">
        <f>COUNTIF(入力用シート!$C12:$QE12,E$1)</f>
        <v>0</v>
      </c>
      <c r="F43" s="12">
        <f>COUNTIF(入力用シート!$C12:$QE12,F$1)</f>
        <v>0</v>
      </c>
      <c r="G43" s="12">
        <f>COUNTIF(入力用シート!$C12:$QE12,G$1)</f>
        <v>0</v>
      </c>
      <c r="H43" s="12"/>
      <c r="I43" s="12" t="s">
        <v>18</v>
      </c>
      <c r="J43" s="12"/>
      <c r="K43" s="12" t="e">
        <f>(B43+C43*2+D43*3+E43*4+F43*5)*10000/SUM(B43:G43)</f>
        <v>#DIV/0!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53"/>
      <c r="AB43" s="46"/>
      <c r="AC43" s="46"/>
      <c r="AD43" s="46"/>
    </row>
    <row r="44" spans="1:30">
      <c r="A44" s="47" t="s">
        <v>75</v>
      </c>
      <c r="B44" s="12">
        <f>COUNTIFS(入力用シート!$C$3:$QE$3,1,入力用シート!$C$12:$QE$12,B$1)</f>
        <v>0</v>
      </c>
      <c r="C44" s="12">
        <f>COUNTIFS(入力用シート!$C$3:$QE$3,1,入力用シート!$C$12:$QE$12,C$1)</f>
        <v>0</v>
      </c>
      <c r="D44" s="12">
        <f>COUNTIFS(入力用シート!$C$3:$QE$3,1,入力用シート!$C$12:$QE$12,D$1)</f>
        <v>0</v>
      </c>
      <c r="E44" s="12">
        <f>COUNTIFS(入力用シート!$C$3:$QE$3,1,入力用シート!$C$12:$QE$12,E$1)</f>
        <v>0</v>
      </c>
      <c r="F44" s="12">
        <f>COUNTIFS(入力用シート!$C$3:$QE$3,1,入力用シート!$C$12:$QE$12,F$1)</f>
        <v>0</v>
      </c>
      <c r="G44" s="12">
        <f>COUNTIFS(入力用シート!$C$3:$QE$3,1,入力用シート!$C$12:$QE$12,G$1)</f>
        <v>0</v>
      </c>
      <c r="H44" s="12"/>
      <c r="I44" s="12" t="s">
        <v>75</v>
      </c>
      <c r="J44" s="12"/>
      <c r="K44" s="12" t="e">
        <f t="shared" ref="K44:K48" si="2">(B44+C44*2+D44*3+E44*4+F44*5)*10000/SUM(B44:G44)</f>
        <v>#DIV/0!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53"/>
      <c r="AB44" s="46"/>
      <c r="AC44" s="46"/>
      <c r="AD44" s="46"/>
    </row>
    <row r="45" spans="1:30">
      <c r="A45" s="47" t="s">
        <v>76</v>
      </c>
      <c r="B45" s="12">
        <f>COUNTIFS(入力用シート!$C$3:$QE$3,2,入力用シート!$C$12:$QE$12,B$1)</f>
        <v>0</v>
      </c>
      <c r="C45" s="12">
        <f>COUNTIFS(入力用シート!$C$3:$QE$3,2,入力用シート!$C$12:$QE$12,C$1)</f>
        <v>0</v>
      </c>
      <c r="D45" s="12">
        <f>COUNTIFS(入力用シート!$C$3:$QE$3,2,入力用シート!$C$12:$QE$12,D$1)</f>
        <v>0</v>
      </c>
      <c r="E45" s="12">
        <f>COUNTIFS(入力用シート!$C$3:$QE$3,2,入力用シート!$C$12:$QE$12,E$1)</f>
        <v>0</v>
      </c>
      <c r="F45" s="12">
        <f>COUNTIFS(入力用シート!$C$3:$QE$3,2,入力用シート!$C$12:$QE$12,F$1)</f>
        <v>0</v>
      </c>
      <c r="G45" s="12">
        <f>COUNTIFS(入力用シート!$C$3:$QE$3,2,入力用シート!$C$12:$QE$12,G$1)</f>
        <v>0</v>
      </c>
      <c r="H45" s="12"/>
      <c r="I45" s="12" t="s">
        <v>76</v>
      </c>
      <c r="J45" s="12"/>
      <c r="K45" s="12" t="e">
        <f t="shared" si="2"/>
        <v>#DIV/0!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53"/>
      <c r="AB45" s="46"/>
      <c r="AC45" s="46"/>
      <c r="AD45" s="46"/>
    </row>
    <row r="46" spans="1:30">
      <c r="A46" s="47" t="s">
        <v>77</v>
      </c>
      <c r="B46" s="12">
        <f>COUNTIFS(入力用シート!$C$3:$QE$3,3,入力用シート!$C$12:$QE$12,B$1)</f>
        <v>0</v>
      </c>
      <c r="C46" s="12">
        <f>COUNTIFS(入力用シート!$C$3:$QE$3,3,入力用シート!$C$12:$QE$12,C$1)</f>
        <v>0</v>
      </c>
      <c r="D46" s="12">
        <f>COUNTIFS(入力用シート!$C$3:$QE$3,3,入力用シート!$C$12:$QE$12,D$1)</f>
        <v>0</v>
      </c>
      <c r="E46" s="12">
        <f>COUNTIFS(入力用シート!$C$3:$QE$3,3,入力用シート!$C$12:$QE$12,E$1)</f>
        <v>0</v>
      </c>
      <c r="F46" s="12">
        <f>COUNTIFS(入力用シート!$C$3:$QE$3,3,入力用シート!$C$12:$QE$12,F$1)</f>
        <v>0</v>
      </c>
      <c r="G46" s="12">
        <f>COUNTIFS(入力用シート!$C$3:$QE$3,3,入力用シート!$C$12:$QE$12,G$1)</f>
        <v>0</v>
      </c>
      <c r="H46" s="12"/>
      <c r="I46" s="12" t="s">
        <v>77</v>
      </c>
      <c r="J46" s="12"/>
      <c r="K46" s="12" t="e">
        <f t="shared" si="2"/>
        <v>#DIV/0!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53"/>
      <c r="AB46" s="46"/>
      <c r="AC46" s="46"/>
      <c r="AD46" s="46"/>
    </row>
    <row r="47" spans="1:30">
      <c r="A47" s="47" t="s">
        <v>78</v>
      </c>
      <c r="B47" s="12">
        <f>COUNTIFS(入力用シート!$C$3:$QE$3,4,入力用シート!$C$12:$QE$12,B$1)</f>
        <v>0</v>
      </c>
      <c r="C47" s="12">
        <f>COUNTIFS(入力用シート!$C$3:$QE$3,4,入力用シート!$C$12:$QE$12,C$1)</f>
        <v>0</v>
      </c>
      <c r="D47" s="12">
        <f>COUNTIFS(入力用シート!$C$3:$QE$3,4,入力用シート!$C$12:$QE$12,D$1)</f>
        <v>0</v>
      </c>
      <c r="E47" s="12">
        <f>COUNTIFS(入力用シート!$C$3:$QE$3,4,入力用シート!$C$12:$QE$12,E$1)</f>
        <v>0</v>
      </c>
      <c r="F47" s="12">
        <f>COUNTIFS(入力用シート!$C$3:$QE$3,4,入力用シート!$C$12:$QE$12,F$1)</f>
        <v>0</v>
      </c>
      <c r="G47" s="12">
        <f>COUNTIFS(入力用シート!$C$3:$QE$3,4,入力用シート!$C$12:$QE$12,G$1)</f>
        <v>0</v>
      </c>
      <c r="H47" s="12"/>
      <c r="I47" s="12" t="s">
        <v>78</v>
      </c>
      <c r="J47" s="12"/>
      <c r="K47" s="12" t="e">
        <f t="shared" si="2"/>
        <v>#DIV/0!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53"/>
      <c r="AB47" s="46"/>
      <c r="AC47" s="46"/>
      <c r="AD47" s="46"/>
    </row>
    <row r="48" spans="1:30">
      <c r="A48" s="47" t="s">
        <v>163</v>
      </c>
      <c r="B48" s="12">
        <f>COUNTIFS(入力用シート!$C$3:$QE$3,5,入力用シート!$C$12:$QE$12,B$1)</f>
        <v>0</v>
      </c>
      <c r="C48" s="12">
        <f>COUNTIFS(入力用シート!$C$3:$QE$3,5,入力用シート!$C$12:$QE$12,C$1)</f>
        <v>0</v>
      </c>
      <c r="D48" s="12">
        <f>COUNTIFS(入力用シート!$C$3:$QE$3,5,入力用シート!$C$12:$QE$12,D$1)</f>
        <v>0</v>
      </c>
      <c r="E48" s="12">
        <f>COUNTIFS(入力用シート!$C$3:$QE$3,5,入力用シート!$C$12:$QE$12,E$1)</f>
        <v>0</v>
      </c>
      <c r="F48" s="12">
        <f>COUNTIFS(入力用シート!$C$3:$QE$3,5,入力用シート!$C$12:$QE$12,F$1)</f>
        <v>0</v>
      </c>
      <c r="G48" s="12">
        <f>COUNTIFS(入力用シート!$C$3:$QE$3,5,入力用シート!$C$12:$QE$12,G$1)</f>
        <v>0</v>
      </c>
      <c r="H48" s="12"/>
      <c r="I48" s="12" t="s">
        <v>79</v>
      </c>
      <c r="J48" s="12"/>
      <c r="K48" s="12" t="e">
        <f t="shared" si="2"/>
        <v>#DIV/0!</v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53"/>
      <c r="AB48" s="46"/>
      <c r="AC48" s="46"/>
      <c r="AD48" s="46"/>
    </row>
    <row r="49" spans="1:30">
      <c r="B49" s="12">
        <f>COUNTIFS(入力用シート!$C$3:$QE$3,6,入力用シート!$C$12:$QE$12,B$1)</f>
        <v>0</v>
      </c>
      <c r="C49" s="12">
        <f>COUNTIFS(入力用シート!$C$3:$QE$3,6,入力用シート!$C$12:$QE$12,C$1)</f>
        <v>0</v>
      </c>
      <c r="D49" s="12">
        <f>COUNTIFS(入力用シート!$C$3:$QE$3,6,入力用シート!$C$12:$QE$12,D$1)</f>
        <v>0</v>
      </c>
      <c r="E49" s="12">
        <f>COUNTIFS(入力用シート!$C$3:$QE$3,6,入力用シート!$C$12:$QE$12,E$1)</f>
        <v>0</v>
      </c>
      <c r="F49" s="12">
        <f>COUNTIFS(入力用シート!$C$3:$QE$3,6,入力用シート!$C$12:$QE$12,F$1)</f>
        <v>0</v>
      </c>
      <c r="G49" s="12">
        <f>COUNTIFS(入力用シート!$C$3:$QE$3,6,入力用シート!$C$12:$QE$12,G$1)</f>
        <v>0</v>
      </c>
      <c r="H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53"/>
      <c r="AB49" s="46"/>
      <c r="AC49" s="46"/>
      <c r="AD49" s="46"/>
    </row>
    <row r="50" spans="1:30">
      <c r="A50" s="47" t="s">
        <v>11</v>
      </c>
      <c r="B50" s="12">
        <f>COUNTIF(入力用シート!$C13:$QE13,B$1)</f>
        <v>0</v>
      </c>
      <c r="C50" s="12">
        <f>COUNTIF(入力用シート!$C13:$QE13,C$1)</f>
        <v>0</v>
      </c>
      <c r="D50" s="12">
        <f>COUNTIF(入力用シート!$C13:$QE13,D$1)</f>
        <v>0</v>
      </c>
      <c r="E50" s="12">
        <f>COUNTIF(入力用シート!$C13:$QE13,E$1)</f>
        <v>0</v>
      </c>
      <c r="F50" s="12">
        <f>COUNTIF(入力用シート!$C13:$QE13,F$1)</f>
        <v>0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53"/>
      <c r="AB50" s="46"/>
      <c r="AC50" s="46"/>
      <c r="AD50" s="46"/>
    </row>
    <row r="51" spans="1:30">
      <c r="A51" s="47" t="s">
        <v>75</v>
      </c>
      <c r="B51" s="12">
        <f>COUNTIFS(入力用シート!$C$3:$QE$3,1,入力用シート!$C$13:$QE$13,B$1)</f>
        <v>0</v>
      </c>
      <c r="C51" s="12">
        <f>COUNTIFS(入力用シート!$C$3:$QE$3,1,入力用シート!$C$13:$QE$13,C$1)</f>
        <v>0</v>
      </c>
      <c r="D51" s="12">
        <f>COUNTIFS(入力用シート!$C$3:$QE$3,1,入力用シート!$C$13:$QE$13,D$1)</f>
        <v>0</v>
      </c>
      <c r="E51" s="12">
        <f>COUNTIFS(入力用シート!$C$3:$QE$3,1,入力用シート!$C$13:$QE$13,E$1)</f>
        <v>0</v>
      </c>
      <c r="F51" s="12">
        <f>COUNTIFS(入力用シート!$C$3:$QE$3,1,入力用シート!$C$13:$QE$13,F$1)</f>
        <v>0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53"/>
      <c r="AB51" s="46"/>
      <c r="AC51" s="46"/>
      <c r="AD51" s="46"/>
    </row>
    <row r="52" spans="1:30">
      <c r="A52" s="47" t="s">
        <v>76</v>
      </c>
      <c r="B52" s="12">
        <f>COUNTIFS(入力用シート!$C$3:$QE$3,2,入力用シート!$C$13:$QE$13,B$1)</f>
        <v>0</v>
      </c>
      <c r="C52" s="12">
        <f>COUNTIFS(入力用シート!$C$3:$QE$3,2,入力用シート!$C$13:$QE$13,C$1)</f>
        <v>0</v>
      </c>
      <c r="D52" s="12">
        <f>COUNTIFS(入力用シート!$C$3:$QE$3,2,入力用シート!$C$13:$QE$13,D$1)</f>
        <v>0</v>
      </c>
      <c r="E52" s="12">
        <f>COUNTIFS(入力用シート!$C$3:$QE$3,2,入力用シート!$C$13:$QE$13,E$1)</f>
        <v>0</v>
      </c>
      <c r="F52" s="12">
        <f>COUNTIFS(入力用シート!$C$3:$QE$3,2,入力用シート!$C$13:$QE$13,F$1)</f>
        <v>0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53"/>
      <c r="AB52" s="46"/>
      <c r="AC52" s="46"/>
      <c r="AD52" s="46"/>
    </row>
    <row r="53" spans="1:30">
      <c r="A53" s="47" t="s">
        <v>77</v>
      </c>
      <c r="B53" s="12">
        <f>COUNTIFS(入力用シート!$C$3:$QE$3,3,入力用シート!$C$13:$QE$13,B$1)</f>
        <v>0</v>
      </c>
      <c r="C53" s="12">
        <f>COUNTIFS(入力用シート!$C$3:$QE$3,3,入力用シート!$C$13:$QE$13,C$1)</f>
        <v>0</v>
      </c>
      <c r="D53" s="12">
        <f>COUNTIFS(入力用シート!$C$3:$QE$3,3,入力用シート!$C$13:$QE$13,D$1)</f>
        <v>0</v>
      </c>
      <c r="E53" s="12">
        <f>COUNTIFS(入力用シート!$C$3:$QE$3,3,入力用シート!$C$13:$QE$13,E$1)</f>
        <v>0</v>
      </c>
      <c r="F53" s="12">
        <f>COUNTIFS(入力用シート!$C$3:$QE$3,3,入力用シート!$C$13:$QE$13,F$1)</f>
        <v>0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53"/>
      <c r="AB53" s="46"/>
      <c r="AC53" s="46"/>
      <c r="AD53" s="46"/>
    </row>
    <row r="54" spans="1:30">
      <c r="A54" s="47" t="s">
        <v>78</v>
      </c>
      <c r="B54" s="12">
        <f>COUNTIFS(入力用シート!$C$3:$QE$3,4,入力用シート!$C$13:$QE$13,B$1)</f>
        <v>0</v>
      </c>
      <c r="C54" s="12">
        <f>COUNTIFS(入力用シート!$C$3:$QE$3,4,入力用シート!$C$13:$QE$13,C$1)</f>
        <v>0</v>
      </c>
      <c r="D54" s="12">
        <f>COUNTIFS(入力用シート!$C$3:$QE$3,4,入力用シート!$C$13:$QE$13,D$1)</f>
        <v>0</v>
      </c>
      <c r="E54" s="12">
        <f>COUNTIFS(入力用シート!$C$3:$QE$3,4,入力用シート!$C$13:$QE$13,E$1)</f>
        <v>0</v>
      </c>
      <c r="F54" s="12">
        <f>COUNTIFS(入力用シート!$C$3:$QE$3,4,入力用シート!$C$13:$QE$13,F$1)</f>
        <v>0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53"/>
      <c r="AB54" s="46"/>
      <c r="AC54" s="46"/>
      <c r="AD54" s="46"/>
    </row>
    <row r="55" spans="1:30">
      <c r="A55" s="47" t="s">
        <v>163</v>
      </c>
      <c r="B55" s="12">
        <f>COUNTIFS(入力用シート!$C$3:$QE$3,5,入力用シート!$C$13:$QE$13,B$1)</f>
        <v>0</v>
      </c>
      <c r="C55" s="12">
        <f>COUNTIFS(入力用シート!$C$3:$QE$3,5,入力用シート!$C$13:$QE$13,C$1)</f>
        <v>0</v>
      </c>
      <c r="D55" s="12">
        <f>COUNTIFS(入力用シート!$C$3:$QE$3,5,入力用シート!$C$13:$QE$13,D$1)</f>
        <v>0</v>
      </c>
      <c r="E55" s="12">
        <f>COUNTIFS(入力用シート!$C$3:$QE$3,5,入力用シート!$C$13:$QE$13,E$1)</f>
        <v>0</v>
      </c>
      <c r="F55" s="12">
        <f>COUNTIFS(入力用シート!$C$3:$QE$3,5,入力用シート!$C$13:$QE$13,F$1)</f>
        <v>0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53"/>
      <c r="AB55" s="46"/>
      <c r="AC55" s="46"/>
      <c r="AD55" s="46"/>
    </row>
    <row r="56" spans="1:30">
      <c r="B56" s="12">
        <f>COUNTIFS(入力用シート!$C$3:$QE$3,6,入力用シート!$C$13:$QE$13,B$1)</f>
        <v>0</v>
      </c>
      <c r="C56" s="12">
        <f>COUNTIFS(入力用シート!$C$3:$QE$3,6,入力用シート!$C$13:$QE$13,C$1)</f>
        <v>0</v>
      </c>
      <c r="D56" s="12">
        <f>COUNTIFS(入力用シート!$C$3:$QE$3,6,入力用シート!$C$13:$QE$13,D$1)</f>
        <v>0</v>
      </c>
      <c r="E56" s="12">
        <f>COUNTIFS(入力用シート!$C$3:$QE$3,6,入力用シート!$C$13:$QE$13,E$1)</f>
        <v>0</v>
      </c>
      <c r="F56" s="12">
        <f>COUNTIFS(入力用シート!$C$3:$QE$3,6,入力用シート!$C$13:$QE$13,F$1)</f>
        <v>0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53"/>
      <c r="AB56" s="46"/>
      <c r="AC56" s="46"/>
      <c r="AD56" s="46"/>
    </row>
    <row r="57" spans="1:30">
      <c r="A57" s="47" t="s">
        <v>22</v>
      </c>
      <c r="B57" s="12">
        <f>COUNTIF(入力用シート!$C14:$QE14,B$1)</f>
        <v>0</v>
      </c>
      <c r="C57" s="12">
        <f>COUNTIF(入力用シート!$C14:$QE14,C$1)</f>
        <v>0</v>
      </c>
      <c r="D57" s="12">
        <f>COUNTIF(入力用シート!$C14:$QE14,D$1)</f>
        <v>0</v>
      </c>
      <c r="E57" s="12">
        <f>COUNTIF(入力用シート!$C14:$QE14,E$1)</f>
        <v>0</v>
      </c>
      <c r="F57" s="12">
        <f>COUNTIF(入力用シート!$C14:$QE14,F$1)</f>
        <v>0</v>
      </c>
      <c r="G57" s="12">
        <f>COUNTIF(入力用シート!$C14:$QE14,G$1)</f>
        <v>0</v>
      </c>
      <c r="H57" s="12">
        <f>COUNTIF(入力用シート!$C14:$QE14,H$1)</f>
        <v>0</v>
      </c>
      <c r="I57" s="12">
        <f>COUNTIF(入力用シート!$C14:$QE14,I$1)</f>
        <v>0</v>
      </c>
      <c r="J57" s="12">
        <f>COUNTIF(入力用シート!$C14:$QE14,J$1)</f>
        <v>0</v>
      </c>
      <c r="K57" s="12">
        <f>COUNTIF(入力用シート!$C14:$QE14,K$1)</f>
        <v>0</v>
      </c>
      <c r="L57" s="12">
        <f>COUNTIF(入力用シート!$C14:$QE14,L$1)</f>
        <v>0</v>
      </c>
      <c r="M57" s="12">
        <f>COUNTIF(入力用シート!$C14:$QE14,M$1)</f>
        <v>0</v>
      </c>
      <c r="N57" s="12">
        <f>COUNTIF(入力用シート!$C14:$QE14,N$1)</f>
        <v>0</v>
      </c>
      <c r="O57" s="12">
        <f>COUNTIF(入力用シート!$C14:$QE14,O$1)</f>
        <v>0</v>
      </c>
      <c r="P57" s="12">
        <f>COUNTIF(入力用シート!$C14:$QE14,P$1)</f>
        <v>0</v>
      </c>
      <c r="Q57" s="12">
        <f>COUNTIF(入力用シート!$C14:$QE14,Q$1)</f>
        <v>0</v>
      </c>
      <c r="R57" s="12">
        <f>COUNTIF(入力用シート!$C14:$QE14,R$1)</f>
        <v>0</v>
      </c>
      <c r="S57" s="12"/>
      <c r="T57" s="12"/>
      <c r="U57" s="12"/>
      <c r="V57" s="12"/>
      <c r="W57" s="12"/>
      <c r="X57" s="12"/>
      <c r="Y57" s="12"/>
      <c r="Z57" s="12"/>
      <c r="AA57" s="53"/>
      <c r="AB57" s="46"/>
      <c r="AC57" s="46"/>
      <c r="AD57" s="46"/>
    </row>
    <row r="58" spans="1:30">
      <c r="A58" s="47" t="s">
        <v>23</v>
      </c>
      <c r="B58" s="12">
        <f>COUNTIF(入力用シート!$C15:$QE15,B$1)</f>
        <v>0</v>
      </c>
      <c r="C58" s="12">
        <f>COUNTIF(入力用シート!$C15:$QE15,C$1)</f>
        <v>0</v>
      </c>
      <c r="D58" s="12">
        <f>COUNTIF(入力用シート!$C15:$QE15,D$1)</f>
        <v>0</v>
      </c>
      <c r="E58" s="12">
        <f>COUNTIF(入力用シート!$C15:$QE15,E$1)</f>
        <v>0</v>
      </c>
      <c r="F58" s="12">
        <f>COUNTIF(入力用シート!$C15:$QE15,F$1)</f>
        <v>0</v>
      </c>
      <c r="G58" s="12">
        <f>COUNTIF(入力用シート!$C15:$QE15,G$1)</f>
        <v>0</v>
      </c>
      <c r="H58" s="12">
        <f>COUNTIF(入力用シート!$C15:$QE15,H$1)</f>
        <v>0</v>
      </c>
      <c r="I58" s="12">
        <f>COUNTIF(入力用シート!$C15:$QE15,I$1)</f>
        <v>0</v>
      </c>
      <c r="J58" s="12">
        <f>COUNTIF(入力用シート!$C15:$QE15,J$1)</f>
        <v>0</v>
      </c>
      <c r="K58" s="12">
        <f>COUNTIF(入力用シート!$C15:$QE15,K$1)</f>
        <v>0</v>
      </c>
      <c r="L58" s="12">
        <f>COUNTIF(入力用シート!$C15:$QE15,L$1)</f>
        <v>0</v>
      </c>
      <c r="M58" s="12">
        <f>COUNTIF(入力用シート!$C15:$QE15,M$1)</f>
        <v>0</v>
      </c>
      <c r="N58" s="12">
        <f>COUNTIF(入力用シート!$C15:$QE15,N$1)</f>
        <v>0</v>
      </c>
      <c r="O58" s="12">
        <f>COUNTIF(入力用シート!$C15:$QE15,O$1)</f>
        <v>0</v>
      </c>
      <c r="P58" s="12">
        <f>COUNTIF(入力用シート!$C15:$QE15,P$1)</f>
        <v>0</v>
      </c>
      <c r="Q58" s="12">
        <f>COUNTIF(入力用シート!$C15:$QE15,Q$1)</f>
        <v>0</v>
      </c>
      <c r="R58" s="12">
        <f>COUNTIF(入力用シート!$C15:$QE15,R$1)</f>
        <v>0</v>
      </c>
      <c r="S58" s="12"/>
      <c r="T58" s="12"/>
      <c r="U58" s="12"/>
      <c r="V58" s="12"/>
      <c r="W58" s="12"/>
      <c r="X58" s="12"/>
      <c r="Y58" s="12"/>
      <c r="Z58" s="12"/>
      <c r="AA58" s="53"/>
      <c r="AB58" s="46"/>
      <c r="AC58" s="46"/>
      <c r="AD58" s="46"/>
    </row>
    <row r="59" spans="1:30">
      <c r="A59" s="47" t="s">
        <v>24</v>
      </c>
      <c r="B59" s="12">
        <f>COUNTIF(入力用シート!$C16:$QE16,B$1)</f>
        <v>0</v>
      </c>
      <c r="C59" s="12">
        <f>COUNTIF(入力用シート!$C16:$QE16,C$1)</f>
        <v>0</v>
      </c>
      <c r="D59" s="12">
        <f>COUNTIF(入力用シート!$C16:$QE16,D$1)</f>
        <v>0</v>
      </c>
      <c r="E59" s="12">
        <f>COUNTIF(入力用シート!$C16:$QE16,E$1)</f>
        <v>0</v>
      </c>
      <c r="F59" s="12">
        <f>COUNTIF(入力用シート!$C16:$QE16,F$1)</f>
        <v>0</v>
      </c>
      <c r="G59" s="12">
        <f>COUNTIF(入力用シート!$C16:$QE16,G$1)</f>
        <v>0</v>
      </c>
      <c r="H59" s="12">
        <f>COUNTIF(入力用シート!$C16:$QE16,H$1)</f>
        <v>0</v>
      </c>
      <c r="I59" s="12">
        <f>COUNTIF(入力用シート!$C16:$QE16,I$1)</f>
        <v>0</v>
      </c>
      <c r="J59" s="12">
        <f>COUNTIF(入力用シート!$C16:$QE16,J$1)</f>
        <v>0</v>
      </c>
      <c r="K59" s="12">
        <f>COUNTIF(入力用シート!$C16:$QE16,K$1)</f>
        <v>0</v>
      </c>
      <c r="L59" s="12">
        <f>COUNTIF(入力用シート!$C16:$QE16,L$1)</f>
        <v>0</v>
      </c>
      <c r="M59" s="12">
        <f>COUNTIF(入力用シート!$C16:$QE16,M$1)</f>
        <v>0</v>
      </c>
      <c r="N59" s="12">
        <f>COUNTIF(入力用シート!$C16:$QE16,N$1)</f>
        <v>0</v>
      </c>
      <c r="O59" s="12">
        <f>COUNTIF(入力用シート!$C16:$QE16,O$1)</f>
        <v>0</v>
      </c>
      <c r="P59" s="12">
        <f>COUNTIF(入力用シート!$C16:$QE16,P$1)</f>
        <v>0</v>
      </c>
      <c r="Q59" s="12">
        <f>COUNTIF(入力用シート!$C16:$QE16,Q$1)</f>
        <v>0</v>
      </c>
      <c r="R59" s="12">
        <f>COUNTIF(入力用シート!$C16:$QE16,R$1)</f>
        <v>0</v>
      </c>
      <c r="S59" s="12"/>
      <c r="T59" s="12"/>
      <c r="U59" s="12"/>
      <c r="V59" s="12"/>
      <c r="W59" s="12"/>
      <c r="X59" s="12"/>
      <c r="Y59" s="12"/>
      <c r="Z59" s="12"/>
      <c r="AA59" s="53"/>
      <c r="AB59" s="46"/>
      <c r="AC59" s="46"/>
      <c r="AD59" s="46"/>
    </row>
    <row r="60" spans="1:30">
      <c r="A60" s="47" t="s">
        <v>39</v>
      </c>
      <c r="B60" s="12">
        <f>B57*3+B58*2+B59</f>
        <v>0</v>
      </c>
      <c r="C60" s="12">
        <f t="shared" ref="C60:Q60" si="3">C57*3+C58*2+C59</f>
        <v>0</v>
      </c>
      <c r="D60" s="12">
        <f t="shared" si="3"/>
        <v>0</v>
      </c>
      <c r="E60" s="12">
        <f t="shared" si="3"/>
        <v>0</v>
      </c>
      <c r="F60" s="12">
        <f t="shared" si="3"/>
        <v>0</v>
      </c>
      <c r="G60" s="12">
        <f t="shared" si="3"/>
        <v>0</v>
      </c>
      <c r="H60" s="12">
        <f t="shared" si="3"/>
        <v>0</v>
      </c>
      <c r="I60" s="12">
        <f t="shared" si="3"/>
        <v>0</v>
      </c>
      <c r="J60" s="12">
        <f t="shared" si="3"/>
        <v>0</v>
      </c>
      <c r="K60" s="12">
        <f t="shared" si="3"/>
        <v>0</v>
      </c>
      <c r="L60" s="12">
        <f t="shared" si="3"/>
        <v>0</v>
      </c>
      <c r="M60" s="12">
        <f t="shared" si="3"/>
        <v>0</v>
      </c>
      <c r="N60" s="12">
        <f t="shared" si="3"/>
        <v>0</v>
      </c>
      <c r="O60" s="12">
        <f t="shared" si="3"/>
        <v>0</v>
      </c>
      <c r="P60" s="12">
        <f t="shared" si="3"/>
        <v>0</v>
      </c>
      <c r="Q60" s="12">
        <f t="shared" si="3"/>
        <v>0</v>
      </c>
      <c r="R60" s="12">
        <f t="shared" ref="R60" si="4">R57*3+R58*2+R59</f>
        <v>0</v>
      </c>
      <c r="S60" s="12"/>
      <c r="T60" s="12"/>
      <c r="U60" s="12"/>
      <c r="V60" s="12"/>
      <c r="W60" s="12"/>
      <c r="X60" s="12"/>
      <c r="Y60" s="12"/>
      <c r="Z60" s="12"/>
      <c r="AA60" s="53"/>
      <c r="AB60" s="46"/>
      <c r="AC60" s="46"/>
      <c r="AD60" s="46"/>
    </row>
    <row r="61" spans="1:30">
      <c r="A61" s="47" t="s">
        <v>90</v>
      </c>
      <c r="B61" s="12">
        <f>COUNTIFS(入力用シート!$C$3:$QE$3,1,入力用シート!$C$14:$QE$14,B$1)</f>
        <v>0</v>
      </c>
      <c r="C61" s="12">
        <f>COUNTIFS(入力用シート!$C$3:$QE$3,1,入力用シート!$C$14:$QE$14,C$1)</f>
        <v>0</v>
      </c>
      <c r="D61" s="12">
        <f>COUNTIFS(入力用シート!$C$3:$QE$3,1,入力用シート!$C$14:$QE$14,D$1)</f>
        <v>0</v>
      </c>
      <c r="E61" s="12">
        <f>COUNTIFS(入力用シート!$C$3:$QE$3,1,入力用シート!$C$14:$QE$14,E$1)</f>
        <v>0</v>
      </c>
      <c r="F61" s="12">
        <f>COUNTIFS(入力用シート!$C$3:$QE$3,1,入力用シート!$C$14:$QE$14,F$1)</f>
        <v>0</v>
      </c>
      <c r="G61" s="12">
        <f>COUNTIFS(入力用シート!$C$3:$QE$3,1,入力用シート!$C$14:$QE$14,G$1)</f>
        <v>0</v>
      </c>
      <c r="H61" s="12">
        <f>COUNTIFS(入力用シート!$C$3:$QE$3,1,入力用シート!$C$14:$QE$14,H$1)</f>
        <v>0</v>
      </c>
      <c r="I61" s="12">
        <f>COUNTIFS(入力用シート!$C$3:$QE$3,1,入力用シート!$C$14:$QE$14,I$1)</f>
        <v>0</v>
      </c>
      <c r="J61" s="12">
        <f>COUNTIFS(入力用シート!$C$3:$QE$3,1,入力用シート!$C$14:$QE$14,J$1)</f>
        <v>0</v>
      </c>
      <c r="K61" s="12">
        <f>COUNTIFS(入力用シート!$C$3:$QE$3,1,入力用シート!$C$14:$QE$14,K$1)</f>
        <v>0</v>
      </c>
      <c r="L61" s="12">
        <f>COUNTIFS(入力用シート!$C$3:$QE$3,1,入力用シート!$C$14:$QE$14,L$1)</f>
        <v>0</v>
      </c>
      <c r="M61" s="12">
        <f>COUNTIFS(入力用シート!$C$3:$QE$3,1,入力用シート!$C$14:$QE$14,M$1)</f>
        <v>0</v>
      </c>
      <c r="N61" s="12">
        <f>COUNTIFS(入力用シート!$C$3:$QE$3,1,入力用シート!$C$14:$QE$14,N$1)</f>
        <v>0</v>
      </c>
      <c r="O61" s="12">
        <f>COUNTIFS(入力用シート!$C$3:$QE$3,1,入力用シート!$C$14:$QE$14,O$1)</f>
        <v>0</v>
      </c>
      <c r="P61" s="12">
        <f>COUNTIFS(入力用シート!$C$3:$QE$3,1,入力用シート!$C$14:$QE$14,P$1)</f>
        <v>0</v>
      </c>
      <c r="Q61" s="12">
        <f>COUNTIFS(入力用シート!$C$3:$QE$3,1,入力用シート!$C$14:$QE$14,Q$1)</f>
        <v>0</v>
      </c>
      <c r="R61" s="12">
        <f>COUNTIFS(入力用シート!$C$3:$QE$3,1,入力用シート!$C$14:$QE$14,R$1)</f>
        <v>0</v>
      </c>
      <c r="S61" s="12"/>
      <c r="T61" s="12"/>
      <c r="U61" s="12"/>
      <c r="V61" s="12"/>
      <c r="W61" s="12"/>
      <c r="X61" s="12"/>
      <c r="Y61" s="12"/>
      <c r="Z61" s="12"/>
      <c r="AA61" s="53"/>
      <c r="AB61" s="46"/>
      <c r="AC61" s="46"/>
      <c r="AD61" s="46"/>
    </row>
    <row r="62" spans="1:30">
      <c r="A62" s="47" t="s">
        <v>91</v>
      </c>
      <c r="B62" s="12">
        <f>COUNTIFS(入力用シート!$C$3:$QE$3,2,入力用シート!$C$14:$QE$14,B$1)</f>
        <v>0</v>
      </c>
      <c r="C62" s="12">
        <f>COUNTIFS(入力用シート!$C$3:$QE$3,2,入力用シート!$C$14:$QE$14,C$1)</f>
        <v>0</v>
      </c>
      <c r="D62" s="12">
        <f>COUNTIFS(入力用シート!$C$3:$QE$3,2,入力用シート!$C$14:$QE$14,D$1)</f>
        <v>0</v>
      </c>
      <c r="E62" s="12">
        <f>COUNTIFS(入力用シート!$C$3:$QE$3,2,入力用シート!$C$14:$QE$14,E$1)</f>
        <v>0</v>
      </c>
      <c r="F62" s="12">
        <f>COUNTIFS(入力用シート!$C$3:$QE$3,2,入力用シート!$C$14:$QE$14,F$1)</f>
        <v>0</v>
      </c>
      <c r="G62" s="12">
        <f>COUNTIFS(入力用シート!$C$3:$QE$3,2,入力用シート!$C$14:$QE$14,G$1)</f>
        <v>0</v>
      </c>
      <c r="H62" s="12">
        <f>COUNTIFS(入力用シート!$C$3:$QE$3,2,入力用シート!$C$14:$QE$14,H$1)</f>
        <v>0</v>
      </c>
      <c r="I62" s="12">
        <f>COUNTIFS(入力用シート!$C$3:$QE$3,2,入力用シート!$C$14:$QE$14,I$1)</f>
        <v>0</v>
      </c>
      <c r="J62" s="12">
        <f>COUNTIFS(入力用シート!$C$3:$QE$3,2,入力用シート!$C$14:$QE$14,J$1)</f>
        <v>0</v>
      </c>
      <c r="K62" s="12">
        <f>COUNTIFS(入力用シート!$C$3:$QE$3,2,入力用シート!$C$14:$QE$14,K$1)</f>
        <v>0</v>
      </c>
      <c r="L62" s="12">
        <f>COUNTIFS(入力用シート!$C$3:$QE$3,2,入力用シート!$C$14:$QE$14,L$1)</f>
        <v>0</v>
      </c>
      <c r="M62" s="12">
        <f>COUNTIFS(入力用シート!$C$3:$QE$3,2,入力用シート!$C$14:$QE$14,M$1)</f>
        <v>0</v>
      </c>
      <c r="N62" s="12">
        <f>COUNTIFS(入力用シート!$C$3:$QE$3,2,入力用シート!$C$14:$QE$14,N$1)</f>
        <v>0</v>
      </c>
      <c r="O62" s="12">
        <f>COUNTIFS(入力用シート!$C$3:$QE$3,2,入力用シート!$C$14:$QE$14,O$1)</f>
        <v>0</v>
      </c>
      <c r="P62" s="12">
        <f>COUNTIFS(入力用シート!$C$3:$QE$3,2,入力用シート!$C$14:$QE$14,P$1)</f>
        <v>0</v>
      </c>
      <c r="Q62" s="12">
        <f>COUNTIFS(入力用シート!$C$3:$QE$3,2,入力用シート!$C$14:$QE$14,Q$1)</f>
        <v>0</v>
      </c>
      <c r="R62" s="12">
        <f>COUNTIFS(入力用シート!$C$3:$QE$3,2,入力用シート!$C$14:$QE$14,R$1)</f>
        <v>0</v>
      </c>
      <c r="S62" s="12"/>
      <c r="T62" s="12"/>
      <c r="U62" s="12"/>
      <c r="V62" s="12"/>
      <c r="W62" s="12"/>
      <c r="X62" s="12"/>
      <c r="Y62" s="12"/>
      <c r="Z62" s="12"/>
      <c r="AA62" s="53"/>
      <c r="AB62" s="46"/>
      <c r="AC62" s="46"/>
      <c r="AD62" s="46"/>
    </row>
    <row r="63" spans="1:30">
      <c r="A63" s="47" t="s">
        <v>92</v>
      </c>
      <c r="B63" s="12">
        <f>COUNTIFS(入力用シート!$C$3:$QE$3,3,入力用シート!$C$14:$QE$14,B$1)</f>
        <v>0</v>
      </c>
      <c r="C63" s="12">
        <f>COUNTIFS(入力用シート!$C$3:$QE$3,3,入力用シート!$C$14:$QE$14,C$1)</f>
        <v>0</v>
      </c>
      <c r="D63" s="12">
        <f>COUNTIFS(入力用シート!$C$3:$QE$3,3,入力用シート!$C$14:$QE$14,D$1)</f>
        <v>0</v>
      </c>
      <c r="E63" s="12">
        <f>COUNTIFS(入力用シート!$C$3:$QE$3,3,入力用シート!$C$14:$QE$14,E$1)</f>
        <v>0</v>
      </c>
      <c r="F63" s="12">
        <f>COUNTIFS(入力用シート!$C$3:$QE$3,3,入力用シート!$C$14:$QE$14,F$1)</f>
        <v>0</v>
      </c>
      <c r="G63" s="12">
        <f>COUNTIFS(入力用シート!$C$3:$QE$3,3,入力用シート!$C$14:$QE$14,G$1)</f>
        <v>0</v>
      </c>
      <c r="H63" s="12">
        <f>COUNTIFS(入力用シート!$C$3:$QE$3,3,入力用シート!$C$14:$QE$14,H$1)</f>
        <v>0</v>
      </c>
      <c r="I63" s="12">
        <f>COUNTIFS(入力用シート!$C$3:$QE$3,3,入力用シート!$C$14:$QE$14,I$1)</f>
        <v>0</v>
      </c>
      <c r="J63" s="12">
        <f>COUNTIFS(入力用シート!$C$3:$QE$3,3,入力用シート!$C$14:$QE$14,J$1)</f>
        <v>0</v>
      </c>
      <c r="K63" s="12">
        <f>COUNTIFS(入力用シート!$C$3:$QE$3,3,入力用シート!$C$14:$QE$14,K$1)</f>
        <v>0</v>
      </c>
      <c r="L63" s="12">
        <f>COUNTIFS(入力用シート!$C$3:$QE$3,3,入力用シート!$C$14:$QE$14,L$1)</f>
        <v>0</v>
      </c>
      <c r="M63" s="12">
        <f>COUNTIFS(入力用シート!$C$3:$QE$3,3,入力用シート!$C$14:$QE$14,M$1)</f>
        <v>0</v>
      </c>
      <c r="N63" s="12">
        <f>COUNTIFS(入力用シート!$C$3:$QE$3,3,入力用シート!$C$14:$QE$14,N$1)</f>
        <v>0</v>
      </c>
      <c r="O63" s="12">
        <f>COUNTIFS(入力用シート!$C$3:$QE$3,3,入力用シート!$C$14:$QE$14,O$1)</f>
        <v>0</v>
      </c>
      <c r="P63" s="12">
        <f>COUNTIFS(入力用シート!$C$3:$QE$3,3,入力用シート!$C$14:$QE$14,P$1)</f>
        <v>0</v>
      </c>
      <c r="Q63" s="12">
        <f>COUNTIFS(入力用シート!$C$3:$QE$3,3,入力用シート!$C$14:$QE$14,Q$1)</f>
        <v>0</v>
      </c>
      <c r="R63" s="12">
        <f>COUNTIFS(入力用シート!$C$3:$QE$3,3,入力用シート!$C$14:$QE$14,R$1)</f>
        <v>0</v>
      </c>
      <c r="S63" s="12"/>
      <c r="T63" s="12"/>
      <c r="U63" s="12"/>
      <c r="V63" s="12"/>
      <c r="W63" s="12"/>
      <c r="X63" s="12"/>
      <c r="Y63" s="12"/>
      <c r="Z63" s="12"/>
      <c r="AA63" s="53"/>
      <c r="AB63" s="46"/>
      <c r="AC63" s="46"/>
      <c r="AD63" s="46"/>
    </row>
    <row r="64" spans="1:30">
      <c r="A64" s="47" t="s">
        <v>93</v>
      </c>
      <c r="B64" s="12">
        <f>COUNTIFS(入力用シート!$C$3:$QE$3,4,入力用シート!$C$14:$QE$14,B$1)</f>
        <v>0</v>
      </c>
      <c r="C64" s="12">
        <f>COUNTIFS(入力用シート!$C$3:$QE$3,4,入力用シート!$C$14:$QE$14,C$1)</f>
        <v>0</v>
      </c>
      <c r="D64" s="12">
        <f>COUNTIFS(入力用シート!$C$3:$QE$3,4,入力用シート!$C$14:$QE$14,D$1)</f>
        <v>0</v>
      </c>
      <c r="E64" s="12">
        <f>COUNTIFS(入力用シート!$C$3:$QE$3,4,入力用シート!$C$14:$QE$14,E$1)</f>
        <v>0</v>
      </c>
      <c r="F64" s="12">
        <f>COUNTIFS(入力用シート!$C$3:$QE$3,4,入力用シート!$C$14:$QE$14,F$1)</f>
        <v>0</v>
      </c>
      <c r="G64" s="12">
        <f>COUNTIFS(入力用シート!$C$3:$QE$3,4,入力用シート!$C$14:$QE$14,G$1)</f>
        <v>0</v>
      </c>
      <c r="H64" s="12">
        <f>COUNTIFS(入力用シート!$C$3:$QE$3,4,入力用シート!$C$14:$QE$14,H$1)</f>
        <v>0</v>
      </c>
      <c r="I64" s="12">
        <f>COUNTIFS(入力用シート!$C$3:$QE$3,4,入力用シート!$C$14:$QE$14,I$1)</f>
        <v>0</v>
      </c>
      <c r="J64" s="12">
        <f>COUNTIFS(入力用シート!$C$3:$QE$3,4,入力用シート!$C$14:$QE$14,J$1)</f>
        <v>0</v>
      </c>
      <c r="K64" s="12">
        <f>COUNTIFS(入力用シート!$C$3:$QE$3,4,入力用シート!$C$14:$QE$14,K$1)</f>
        <v>0</v>
      </c>
      <c r="L64" s="12">
        <f>COUNTIFS(入力用シート!$C$3:$QE$3,4,入力用シート!$C$14:$QE$14,L$1)</f>
        <v>0</v>
      </c>
      <c r="M64" s="12">
        <f>COUNTIFS(入力用シート!$C$3:$QE$3,4,入力用シート!$C$14:$QE$14,M$1)</f>
        <v>0</v>
      </c>
      <c r="N64" s="12">
        <f>COUNTIFS(入力用シート!$C$3:$QE$3,4,入力用シート!$C$14:$QE$14,N$1)</f>
        <v>0</v>
      </c>
      <c r="O64" s="12">
        <f>COUNTIFS(入力用シート!$C$3:$QE$3,4,入力用シート!$C$14:$QE$14,O$1)</f>
        <v>0</v>
      </c>
      <c r="P64" s="12">
        <f>COUNTIFS(入力用シート!$C$3:$QE$3,4,入力用シート!$C$14:$QE$14,P$1)</f>
        <v>0</v>
      </c>
      <c r="Q64" s="12">
        <f>COUNTIFS(入力用シート!$C$3:$QE$3,4,入力用シート!$C$14:$QE$14,Q$1)</f>
        <v>0</v>
      </c>
      <c r="R64" s="12">
        <f>COUNTIFS(入力用シート!$C$3:$QE$3,4,入力用シート!$C$14:$QE$14,R$1)</f>
        <v>0</v>
      </c>
      <c r="S64" s="12"/>
      <c r="T64" s="12"/>
      <c r="U64" s="12"/>
      <c r="V64" s="12"/>
      <c r="W64" s="12"/>
      <c r="X64" s="12"/>
      <c r="Y64" s="12"/>
      <c r="Z64" s="12"/>
      <c r="AA64" s="53"/>
      <c r="AB64" s="46"/>
      <c r="AC64" s="46"/>
      <c r="AD64" s="46"/>
    </row>
    <row r="65" spans="1:30">
      <c r="A65" s="47" t="s">
        <v>94</v>
      </c>
      <c r="B65" s="12">
        <f>COUNTIFS(入力用シート!$C$3:$QE$3,5,入力用シート!$C$14:$QE$14,B$1)</f>
        <v>0</v>
      </c>
      <c r="C65" s="12">
        <f>COUNTIFS(入力用シート!$C$3:$QE$3,5,入力用シート!$C$14:$QE$14,C$1)</f>
        <v>0</v>
      </c>
      <c r="D65" s="12">
        <f>COUNTIFS(入力用シート!$C$3:$QE$3,5,入力用シート!$C$14:$QE$14,D$1)</f>
        <v>0</v>
      </c>
      <c r="E65" s="12">
        <f>COUNTIFS(入力用シート!$C$3:$QE$3,5,入力用シート!$C$14:$QE$14,E$1)</f>
        <v>0</v>
      </c>
      <c r="F65" s="12">
        <f>COUNTIFS(入力用シート!$C$3:$QE$3,5,入力用シート!$C$14:$QE$14,F$1)</f>
        <v>0</v>
      </c>
      <c r="G65" s="12">
        <f>COUNTIFS(入力用シート!$C$3:$QE$3,5,入力用シート!$C$14:$QE$14,G$1)</f>
        <v>0</v>
      </c>
      <c r="H65" s="12">
        <f>COUNTIFS(入力用シート!$C$3:$QE$3,5,入力用シート!$C$14:$QE$14,H$1)</f>
        <v>0</v>
      </c>
      <c r="I65" s="12">
        <f>COUNTIFS(入力用シート!$C$3:$QE$3,5,入力用シート!$C$14:$QE$14,I$1)</f>
        <v>0</v>
      </c>
      <c r="J65" s="12">
        <f>COUNTIFS(入力用シート!$C$3:$QE$3,5,入力用シート!$C$14:$QE$14,J$1)</f>
        <v>0</v>
      </c>
      <c r="K65" s="12">
        <f>COUNTIFS(入力用シート!$C$3:$QE$3,5,入力用シート!$C$14:$QE$14,K$1)</f>
        <v>0</v>
      </c>
      <c r="L65" s="12">
        <f>COUNTIFS(入力用シート!$C$3:$QE$3,5,入力用シート!$C$14:$QE$14,L$1)</f>
        <v>0</v>
      </c>
      <c r="M65" s="12">
        <f>COUNTIFS(入力用シート!$C$3:$QE$3,5,入力用シート!$C$14:$QE$14,M$1)</f>
        <v>0</v>
      </c>
      <c r="N65" s="12">
        <f>COUNTIFS(入力用シート!$C$3:$QE$3,5,入力用シート!$C$14:$QE$14,N$1)</f>
        <v>0</v>
      </c>
      <c r="O65" s="12">
        <f>COUNTIFS(入力用シート!$C$3:$QE$3,5,入力用シート!$C$14:$QE$14,O$1)</f>
        <v>0</v>
      </c>
      <c r="P65" s="12">
        <f>COUNTIFS(入力用シート!$C$3:$QE$3,5,入力用シート!$C$14:$QE$14,P$1)</f>
        <v>0</v>
      </c>
      <c r="Q65" s="12">
        <f>COUNTIFS(入力用シート!$C$3:$QE$3,5,入力用シート!$C$14:$QE$14,Q$1)</f>
        <v>0</v>
      </c>
      <c r="R65" s="12">
        <f>COUNTIFS(入力用シート!$C$3:$QE$3,5,入力用シート!$C$14:$QE$14,R$1)</f>
        <v>0</v>
      </c>
      <c r="S65" s="12"/>
      <c r="T65" s="12"/>
      <c r="U65" s="12"/>
      <c r="V65" s="12"/>
      <c r="W65" s="12"/>
      <c r="X65" s="12"/>
      <c r="Y65" s="12"/>
      <c r="Z65" s="12"/>
      <c r="AA65" s="53"/>
      <c r="AB65" s="46"/>
      <c r="AC65" s="46"/>
      <c r="AD65" s="46"/>
    </row>
    <row r="66" spans="1:30">
      <c r="B66" s="12">
        <f>COUNTIFS(入力用シート!$C$3:$QE$3,6,入力用シート!$C$14:$QE$14,B$1)</f>
        <v>0</v>
      </c>
      <c r="C66" s="12">
        <f>COUNTIFS(入力用シート!$C$3:$QE$3,6,入力用シート!$C$14:$QE$14,C$1)</f>
        <v>0</v>
      </c>
      <c r="D66" s="12">
        <f>COUNTIFS(入力用シート!$C$3:$QE$3,6,入力用シート!$C$14:$QE$14,D$1)</f>
        <v>0</v>
      </c>
      <c r="E66" s="12">
        <f>COUNTIFS(入力用シート!$C$3:$QE$3,6,入力用シート!$C$14:$QE$14,E$1)</f>
        <v>0</v>
      </c>
      <c r="F66" s="12">
        <f>COUNTIFS(入力用シート!$C$3:$QE$3,6,入力用シート!$C$14:$QE$14,F$1)</f>
        <v>0</v>
      </c>
      <c r="G66" s="12">
        <f>COUNTIFS(入力用シート!$C$3:$QE$3,6,入力用シート!$C$14:$QE$14,G$1)</f>
        <v>0</v>
      </c>
      <c r="H66" s="12">
        <f>COUNTIFS(入力用シート!$C$3:$QE$3,6,入力用シート!$C$14:$QE$14,H$1)</f>
        <v>0</v>
      </c>
      <c r="I66" s="12">
        <f>COUNTIFS(入力用シート!$C$3:$QE$3,6,入力用シート!$C$14:$QE$14,I$1)</f>
        <v>0</v>
      </c>
      <c r="J66" s="12">
        <f>COUNTIFS(入力用シート!$C$3:$QE$3,6,入力用シート!$C$14:$QE$14,J$1)</f>
        <v>0</v>
      </c>
      <c r="K66" s="12">
        <f>COUNTIFS(入力用シート!$C$3:$QE$3,6,入力用シート!$C$14:$QE$14,K$1)</f>
        <v>0</v>
      </c>
      <c r="L66" s="12">
        <f>COUNTIFS(入力用シート!$C$3:$QE$3,6,入力用シート!$C$14:$QE$14,L$1)</f>
        <v>0</v>
      </c>
      <c r="M66" s="12">
        <f>COUNTIFS(入力用シート!$C$3:$QE$3,6,入力用シート!$C$14:$QE$14,M$1)</f>
        <v>0</v>
      </c>
      <c r="N66" s="12">
        <f>COUNTIFS(入力用シート!$C$3:$QE$3,6,入力用シート!$C$14:$QE$14,N$1)</f>
        <v>0</v>
      </c>
      <c r="O66" s="12">
        <f>COUNTIFS(入力用シート!$C$3:$QE$3,6,入力用シート!$C$14:$QE$14,O$1)</f>
        <v>0</v>
      </c>
      <c r="P66" s="12">
        <f>COUNTIFS(入力用シート!$C$3:$QE$3,6,入力用シート!$C$14:$QE$14,P$1)</f>
        <v>0</v>
      </c>
      <c r="Q66" s="12">
        <f>COUNTIFS(入力用シート!$C$3:$QE$3,6,入力用シート!$C$14:$QE$14,Q$1)</f>
        <v>0</v>
      </c>
      <c r="R66" s="12">
        <f>COUNTIFS(入力用シート!$C$3:$QE$3,6,入力用シート!$C$14:$QE$14,R$1)</f>
        <v>0</v>
      </c>
      <c r="S66" s="12"/>
      <c r="T66" s="12"/>
      <c r="U66" s="12"/>
      <c r="V66" s="12"/>
      <c r="W66" s="12"/>
      <c r="X66" s="12"/>
      <c r="Y66" s="12"/>
      <c r="Z66" s="12"/>
      <c r="AA66" s="53"/>
      <c r="AB66" s="46"/>
      <c r="AC66" s="46"/>
      <c r="AD66" s="46"/>
    </row>
    <row r="67" spans="1:30">
      <c r="A67" s="47" t="s">
        <v>95</v>
      </c>
      <c r="B67" s="12">
        <f>3*COUNTIFS(入力用シート!$C$3:$QE$3,1,入力用シート!$C$14:$QE$14,B$1)+2*COUNTIFS(入力用シート!$C$3:$QE$3,1,入力用シート!$C$15:$QE$15,B$1)+COUNTIFS(入力用シート!$C$3:$QE$3,1,入力用シート!$C$16:$QE$16,B$1)</f>
        <v>0</v>
      </c>
      <c r="C67" s="12">
        <f>3*COUNTIFS(入力用シート!$C$3:$QE$3,1,入力用シート!$C$14:$QE$14,C$1)+2*COUNTIFS(入力用シート!$C$3:$QE$3,1,入力用シート!$C$15:$QE$15,C$1)+COUNTIFS(入力用シート!$C$3:$QE$3,1,入力用シート!$C$16:$QE$16,C$1)</f>
        <v>0</v>
      </c>
      <c r="D67" s="12">
        <f>3*COUNTIFS(入力用シート!$C$3:$QE$3,1,入力用シート!$C$14:$QE$14,D$1)+2*COUNTIFS(入力用シート!$C$3:$QE$3,1,入力用シート!$C$15:$QE$15,D$1)+COUNTIFS(入力用シート!$C$3:$QE$3,1,入力用シート!$C$16:$QE$16,D$1)</f>
        <v>0</v>
      </c>
      <c r="E67" s="12">
        <f>3*COUNTIFS(入力用シート!$C$3:$QE$3,1,入力用シート!$C$14:$QE$14,E$1)+2*COUNTIFS(入力用シート!$C$3:$QE$3,1,入力用シート!$C$15:$QE$15,E$1)+COUNTIFS(入力用シート!$C$3:$QE$3,1,入力用シート!$C$16:$QE$16,E$1)</f>
        <v>0</v>
      </c>
      <c r="F67" s="12">
        <f>3*COUNTIFS(入力用シート!$C$3:$QE$3,1,入力用シート!$C$14:$QE$14,F$1)+2*COUNTIFS(入力用シート!$C$3:$QE$3,1,入力用シート!$C$15:$QE$15,F$1)+COUNTIFS(入力用シート!$C$3:$QE$3,1,入力用シート!$C$16:$QE$16,F$1)</f>
        <v>0</v>
      </c>
      <c r="G67" s="12">
        <f>3*COUNTIFS(入力用シート!$C$3:$QE$3,1,入力用シート!$C$14:$QE$14,G$1)+2*COUNTIFS(入力用シート!$C$3:$QE$3,1,入力用シート!$C$15:$QE$15,G$1)+COUNTIFS(入力用シート!$C$3:$QE$3,1,入力用シート!$C$16:$QE$16,G$1)</f>
        <v>0</v>
      </c>
      <c r="H67" s="12">
        <f>3*COUNTIFS(入力用シート!$C$3:$QE$3,1,入力用シート!$C$14:$QE$14,H$1)+2*COUNTIFS(入力用シート!$C$3:$QE$3,1,入力用シート!$C$15:$QE$15,H$1)+COUNTIFS(入力用シート!$C$3:$QE$3,1,入力用シート!$C$16:$QE$16,H$1)</f>
        <v>0</v>
      </c>
      <c r="I67" s="12">
        <f>3*COUNTIFS(入力用シート!$C$3:$QE$3,1,入力用シート!$C$14:$QE$14,I$1)+2*COUNTIFS(入力用シート!$C$3:$QE$3,1,入力用シート!$C$15:$QE$15,I$1)+COUNTIFS(入力用シート!$C$3:$QE$3,1,入力用シート!$C$16:$QE$16,I$1)</f>
        <v>0</v>
      </c>
      <c r="J67" s="12">
        <f>3*COUNTIFS(入力用シート!$C$3:$QE$3,1,入力用シート!$C$14:$QE$14,J$1)+2*COUNTIFS(入力用シート!$C$3:$QE$3,1,入力用シート!$C$15:$QE$15,J$1)+COUNTIFS(入力用シート!$C$3:$QE$3,1,入力用シート!$C$16:$QE$16,J$1)</f>
        <v>0</v>
      </c>
      <c r="K67" s="12">
        <f>3*COUNTIFS(入力用シート!$C$3:$QE$3,1,入力用シート!$C$14:$QE$14,K$1)+2*COUNTIFS(入力用シート!$C$3:$QE$3,1,入力用シート!$C$15:$QE$15,K$1)+COUNTIFS(入力用シート!$C$3:$QE$3,1,入力用シート!$C$16:$QE$16,K$1)</f>
        <v>0</v>
      </c>
      <c r="L67" s="12">
        <f>3*COUNTIFS(入力用シート!$C$3:$QE$3,1,入力用シート!$C$14:$QE$14,L$1)+2*COUNTIFS(入力用シート!$C$3:$QE$3,1,入力用シート!$C$15:$QE$15,L$1)+COUNTIFS(入力用シート!$C$3:$QE$3,1,入力用シート!$C$16:$QE$16,L$1)</f>
        <v>0</v>
      </c>
      <c r="M67" s="12">
        <f>3*COUNTIFS(入力用シート!$C$3:$QE$3,1,入力用シート!$C$14:$QE$14,M$1)+2*COUNTIFS(入力用シート!$C$3:$QE$3,1,入力用シート!$C$15:$QE$15,M$1)+COUNTIFS(入力用シート!$C$3:$QE$3,1,入力用シート!$C$16:$QE$16,M$1)</f>
        <v>0</v>
      </c>
      <c r="N67" s="12">
        <f>3*COUNTIFS(入力用シート!$C$3:$QE$3,1,入力用シート!$C$14:$QE$14,N$1)+2*COUNTIFS(入力用シート!$C$3:$QE$3,1,入力用シート!$C$15:$QE$15,N$1)+COUNTIFS(入力用シート!$C$3:$QE$3,1,入力用シート!$C$16:$QE$16,N$1)</f>
        <v>0</v>
      </c>
      <c r="O67" s="12">
        <f>3*COUNTIFS(入力用シート!$C$3:$QE$3,1,入力用シート!$C$14:$QE$14,O$1)+2*COUNTIFS(入力用シート!$C$3:$QE$3,1,入力用シート!$C$15:$QE$15,O$1)+COUNTIFS(入力用シート!$C$3:$QE$3,1,入力用シート!$C$16:$QE$16,O$1)</f>
        <v>0</v>
      </c>
      <c r="P67" s="12">
        <f>3*COUNTIFS(入力用シート!$C$3:$QE$3,1,入力用シート!$C$14:$QE$14,P$1)+2*COUNTIFS(入力用シート!$C$3:$QE$3,1,入力用シート!$C$15:$QE$15,P$1)+COUNTIFS(入力用シート!$C$3:$QE$3,1,入力用シート!$C$16:$QE$16,P$1)</f>
        <v>0</v>
      </c>
      <c r="Q67" s="12">
        <f>3*COUNTIFS(入力用シート!$C$3:$QE$3,1,入力用シート!$C$14:$QE$14,Q$1)+2*COUNTIFS(入力用シート!$C$3:$QE$3,1,入力用シート!$C$15:$QE$15,Q$1)+COUNTIFS(入力用シート!$C$3:$QE$3,1,入力用シート!$C$16:$QE$16,Q$1)</f>
        <v>0</v>
      </c>
      <c r="R67" s="12">
        <f>3*COUNTIFS(入力用シート!$C$3:$QE$3,1,入力用シート!$C$14:$QE$14,R$1)+2*COUNTIFS(入力用シート!$C$3:$QE$3,1,入力用シート!$C$15:$QE$15,R$1)+COUNTIFS(入力用シート!$C$3:$QE$3,1,入力用シート!$C$16:$QE$16,R$1)</f>
        <v>0</v>
      </c>
      <c r="S67" s="12"/>
      <c r="T67" s="12"/>
      <c r="U67" s="12"/>
      <c r="V67" s="12"/>
      <c r="W67" s="12"/>
      <c r="X67" s="12"/>
      <c r="Y67" s="12"/>
      <c r="Z67" s="12"/>
      <c r="AA67" s="53"/>
      <c r="AB67" s="46"/>
      <c r="AC67" s="46"/>
      <c r="AD67" s="46"/>
    </row>
    <row r="68" spans="1:30">
      <c r="A68" s="47" t="s">
        <v>96</v>
      </c>
      <c r="B68" s="12">
        <f>3*COUNTIFS(入力用シート!$C$3:$QE$3,2,入力用シート!$C$14:$QE$14,B$1)+2*COUNTIFS(入力用シート!$C$3:$QE$3,2,入力用シート!$C$15:$QE$15,B$1)+COUNTIFS(入力用シート!$C$3:$QE$3,2,入力用シート!$C$16:$QE$16,B$1)</f>
        <v>0</v>
      </c>
      <c r="C68" s="12">
        <f>3*COUNTIFS(入力用シート!$C$3:$QE$3,2,入力用シート!$C$14:$QE$14,C$1)+2*COUNTIFS(入力用シート!$C$3:$QE$3,2,入力用シート!$C$15:$QE$15,C$1)+COUNTIFS(入力用シート!$C$3:$QE$3,2,入力用シート!$C$16:$QE$16,C$1)</f>
        <v>0</v>
      </c>
      <c r="D68" s="12">
        <f>3*COUNTIFS(入力用シート!$C$3:$QE$3,2,入力用シート!$C$14:$QE$14,D$1)+2*COUNTIFS(入力用シート!$C$3:$QE$3,2,入力用シート!$C$15:$QE$15,D$1)+COUNTIFS(入力用シート!$C$3:$QE$3,2,入力用シート!$C$16:$QE$16,D$1)</f>
        <v>0</v>
      </c>
      <c r="E68" s="12">
        <f>3*COUNTIFS(入力用シート!$C$3:$QE$3,2,入力用シート!$C$14:$QE$14,E$1)+2*COUNTIFS(入力用シート!$C$3:$QE$3,2,入力用シート!$C$15:$QE$15,E$1)+COUNTIFS(入力用シート!$C$3:$QE$3,2,入力用シート!$C$16:$QE$16,E$1)</f>
        <v>0</v>
      </c>
      <c r="F68" s="12">
        <f>3*COUNTIFS(入力用シート!$C$3:$QE$3,2,入力用シート!$C$14:$QE$14,F$1)+2*COUNTIFS(入力用シート!$C$3:$QE$3,2,入力用シート!$C$15:$QE$15,F$1)+COUNTIFS(入力用シート!$C$3:$QE$3,2,入力用シート!$C$16:$QE$16,F$1)</f>
        <v>0</v>
      </c>
      <c r="G68" s="12">
        <f>3*COUNTIFS(入力用シート!$C$3:$QE$3,2,入力用シート!$C$14:$QE$14,G$1)+2*COUNTIFS(入力用シート!$C$3:$QE$3,2,入力用シート!$C$15:$QE$15,G$1)+COUNTIFS(入力用シート!$C$3:$QE$3,2,入力用シート!$C$16:$QE$16,G$1)</f>
        <v>0</v>
      </c>
      <c r="H68" s="12">
        <f>3*COUNTIFS(入力用シート!$C$3:$QE$3,2,入力用シート!$C$14:$QE$14,H$1)+2*COUNTIFS(入力用シート!$C$3:$QE$3,2,入力用シート!$C$15:$QE$15,H$1)+COUNTIFS(入力用シート!$C$3:$QE$3,2,入力用シート!$C$16:$QE$16,H$1)</f>
        <v>0</v>
      </c>
      <c r="I68" s="12">
        <f>3*COUNTIFS(入力用シート!$C$3:$QE$3,2,入力用シート!$C$14:$QE$14,I$1)+2*COUNTIFS(入力用シート!$C$3:$QE$3,2,入力用シート!$C$15:$QE$15,I$1)+COUNTIFS(入力用シート!$C$3:$QE$3,2,入力用シート!$C$16:$QE$16,I$1)</f>
        <v>0</v>
      </c>
      <c r="J68" s="12">
        <f>3*COUNTIFS(入力用シート!$C$3:$QE$3,2,入力用シート!$C$14:$QE$14,J$1)+2*COUNTIFS(入力用シート!$C$3:$QE$3,2,入力用シート!$C$15:$QE$15,J$1)+COUNTIFS(入力用シート!$C$3:$QE$3,2,入力用シート!$C$16:$QE$16,J$1)</f>
        <v>0</v>
      </c>
      <c r="K68" s="12">
        <f>3*COUNTIFS(入力用シート!$C$3:$QE$3,2,入力用シート!$C$14:$QE$14,K$1)+2*COUNTIFS(入力用シート!$C$3:$QE$3,2,入力用シート!$C$15:$QE$15,K$1)+COUNTIFS(入力用シート!$C$3:$QE$3,2,入力用シート!$C$16:$QE$16,K$1)</f>
        <v>0</v>
      </c>
      <c r="L68" s="12">
        <f>3*COUNTIFS(入力用シート!$C$3:$QE$3,2,入力用シート!$C$14:$QE$14,L$1)+2*COUNTIFS(入力用シート!$C$3:$QE$3,2,入力用シート!$C$15:$QE$15,L$1)+COUNTIFS(入力用シート!$C$3:$QE$3,2,入力用シート!$C$16:$QE$16,L$1)</f>
        <v>0</v>
      </c>
      <c r="M68" s="12">
        <f>3*COUNTIFS(入力用シート!$C$3:$QE$3,2,入力用シート!$C$14:$QE$14,M$1)+2*COUNTIFS(入力用シート!$C$3:$QE$3,2,入力用シート!$C$15:$QE$15,M$1)+COUNTIFS(入力用シート!$C$3:$QE$3,2,入力用シート!$C$16:$QE$16,M$1)</f>
        <v>0</v>
      </c>
      <c r="N68" s="12">
        <f>3*COUNTIFS(入力用シート!$C$3:$QE$3,2,入力用シート!$C$14:$QE$14,N$1)+2*COUNTIFS(入力用シート!$C$3:$QE$3,2,入力用シート!$C$15:$QE$15,N$1)+COUNTIFS(入力用シート!$C$3:$QE$3,2,入力用シート!$C$16:$QE$16,N$1)</f>
        <v>0</v>
      </c>
      <c r="O68" s="12">
        <f>3*COUNTIFS(入力用シート!$C$3:$QE$3,2,入力用シート!$C$14:$QE$14,O$1)+2*COUNTIFS(入力用シート!$C$3:$QE$3,2,入力用シート!$C$15:$QE$15,O$1)+COUNTIFS(入力用シート!$C$3:$QE$3,2,入力用シート!$C$16:$QE$16,O$1)</f>
        <v>0</v>
      </c>
      <c r="P68" s="12">
        <f>3*COUNTIFS(入力用シート!$C$3:$QE$3,2,入力用シート!$C$14:$QE$14,P$1)+2*COUNTIFS(入力用シート!$C$3:$QE$3,2,入力用シート!$C$15:$QE$15,P$1)+COUNTIFS(入力用シート!$C$3:$QE$3,2,入力用シート!$C$16:$QE$16,P$1)</f>
        <v>0</v>
      </c>
      <c r="Q68" s="12">
        <f>3*COUNTIFS(入力用シート!$C$3:$QE$3,2,入力用シート!$C$14:$QE$14,Q$1)+2*COUNTIFS(入力用シート!$C$3:$QE$3,2,入力用シート!$C$15:$QE$15,Q$1)+COUNTIFS(入力用シート!$C$3:$QE$3,2,入力用シート!$C$16:$QE$16,Q$1)</f>
        <v>0</v>
      </c>
      <c r="R68" s="12">
        <f>3*COUNTIFS(入力用シート!$C$3:$QE$3,2,入力用シート!$C$14:$QE$14,R$1)+2*COUNTIFS(入力用シート!$C$3:$QE$3,2,入力用シート!$C$15:$QE$15,R$1)+COUNTIFS(入力用シート!$C$3:$QE$3,2,入力用シート!$C$16:$QE$16,R$1)</f>
        <v>0</v>
      </c>
      <c r="S68" s="12"/>
      <c r="T68" s="12"/>
      <c r="U68" s="12"/>
      <c r="V68" s="12"/>
      <c r="W68" s="12"/>
      <c r="X68" s="12"/>
      <c r="Y68" s="12"/>
      <c r="Z68" s="12"/>
      <c r="AA68" s="53"/>
      <c r="AB68" s="46"/>
      <c r="AC68" s="46"/>
      <c r="AD68" s="46"/>
    </row>
    <row r="69" spans="1:30">
      <c r="A69" s="47" t="s">
        <v>97</v>
      </c>
      <c r="B69" s="12">
        <f>3*COUNTIFS(入力用シート!$C$3:$QE$3,3,入力用シート!$C$14:$QE$14,B$1)+2*COUNTIFS(入力用シート!$C$3:$QE$3,3,入力用シート!$C$15:$QE$15,B$1)+COUNTIFS(入力用シート!$C$3:$QE$3,3,入力用シート!$C$16:$QE$16,B$1)</f>
        <v>0</v>
      </c>
      <c r="C69" s="12">
        <f>3*COUNTIFS(入力用シート!$C$3:$QE$3,3,入力用シート!$C$14:$QE$14,C$1)+2*COUNTIFS(入力用シート!$C$3:$QE$3,3,入力用シート!$C$15:$QE$15,C$1)+COUNTIFS(入力用シート!$C$3:$QE$3,3,入力用シート!$C$16:$QE$16,C$1)</f>
        <v>0</v>
      </c>
      <c r="D69" s="12">
        <f>3*COUNTIFS(入力用シート!$C$3:$QE$3,3,入力用シート!$C$14:$QE$14,D$1)+2*COUNTIFS(入力用シート!$C$3:$QE$3,3,入力用シート!$C$15:$QE$15,D$1)+COUNTIFS(入力用シート!$C$3:$QE$3,3,入力用シート!$C$16:$QE$16,D$1)</f>
        <v>0</v>
      </c>
      <c r="E69" s="12">
        <f>3*COUNTIFS(入力用シート!$C$3:$QE$3,3,入力用シート!$C$14:$QE$14,E$1)+2*COUNTIFS(入力用シート!$C$3:$QE$3,3,入力用シート!$C$15:$QE$15,E$1)+COUNTIFS(入力用シート!$C$3:$QE$3,3,入力用シート!$C$16:$QE$16,E$1)</f>
        <v>0</v>
      </c>
      <c r="F69" s="12">
        <f>3*COUNTIFS(入力用シート!$C$3:$QE$3,3,入力用シート!$C$14:$QE$14,F$1)+2*COUNTIFS(入力用シート!$C$3:$QE$3,3,入力用シート!$C$15:$QE$15,F$1)+COUNTIFS(入力用シート!$C$3:$QE$3,3,入力用シート!$C$16:$QE$16,F$1)</f>
        <v>0</v>
      </c>
      <c r="G69" s="12">
        <f>3*COUNTIFS(入力用シート!$C$3:$QE$3,3,入力用シート!$C$14:$QE$14,G$1)+2*COUNTIFS(入力用シート!$C$3:$QE$3,3,入力用シート!$C$15:$QE$15,G$1)+COUNTIFS(入力用シート!$C$3:$QE$3,3,入力用シート!$C$16:$QE$16,G$1)</f>
        <v>0</v>
      </c>
      <c r="H69" s="12">
        <f>3*COUNTIFS(入力用シート!$C$3:$QE$3,3,入力用シート!$C$14:$QE$14,H$1)+2*COUNTIFS(入力用シート!$C$3:$QE$3,3,入力用シート!$C$15:$QE$15,H$1)+COUNTIFS(入力用シート!$C$3:$QE$3,3,入力用シート!$C$16:$QE$16,H$1)</f>
        <v>0</v>
      </c>
      <c r="I69" s="12">
        <f>3*COUNTIFS(入力用シート!$C$3:$QE$3,3,入力用シート!$C$14:$QE$14,I$1)+2*COUNTIFS(入力用シート!$C$3:$QE$3,3,入力用シート!$C$15:$QE$15,I$1)+COUNTIFS(入力用シート!$C$3:$QE$3,3,入力用シート!$C$16:$QE$16,I$1)</f>
        <v>0</v>
      </c>
      <c r="J69" s="12">
        <f>3*COUNTIFS(入力用シート!$C$3:$QE$3,3,入力用シート!$C$14:$QE$14,J$1)+2*COUNTIFS(入力用シート!$C$3:$QE$3,3,入力用シート!$C$15:$QE$15,J$1)+COUNTIFS(入力用シート!$C$3:$QE$3,3,入力用シート!$C$16:$QE$16,J$1)</f>
        <v>0</v>
      </c>
      <c r="K69" s="12">
        <f>3*COUNTIFS(入力用シート!$C$3:$QE$3,3,入力用シート!$C$14:$QE$14,K$1)+2*COUNTIFS(入力用シート!$C$3:$QE$3,3,入力用シート!$C$15:$QE$15,K$1)+COUNTIFS(入力用シート!$C$3:$QE$3,3,入力用シート!$C$16:$QE$16,K$1)</f>
        <v>0</v>
      </c>
      <c r="L69" s="12">
        <f>3*COUNTIFS(入力用シート!$C$3:$QE$3,3,入力用シート!$C$14:$QE$14,L$1)+2*COUNTIFS(入力用シート!$C$3:$QE$3,3,入力用シート!$C$15:$QE$15,L$1)+COUNTIFS(入力用シート!$C$3:$QE$3,3,入力用シート!$C$16:$QE$16,L$1)</f>
        <v>0</v>
      </c>
      <c r="M69" s="12">
        <f>3*COUNTIFS(入力用シート!$C$3:$QE$3,3,入力用シート!$C$14:$QE$14,M$1)+2*COUNTIFS(入力用シート!$C$3:$QE$3,3,入力用シート!$C$15:$QE$15,M$1)+COUNTIFS(入力用シート!$C$3:$QE$3,3,入力用シート!$C$16:$QE$16,M$1)</f>
        <v>0</v>
      </c>
      <c r="N69" s="12">
        <f>3*COUNTIFS(入力用シート!$C$3:$QE$3,3,入力用シート!$C$14:$QE$14,N$1)+2*COUNTIFS(入力用シート!$C$3:$QE$3,3,入力用シート!$C$15:$QE$15,N$1)+COUNTIFS(入力用シート!$C$3:$QE$3,3,入力用シート!$C$16:$QE$16,N$1)</f>
        <v>0</v>
      </c>
      <c r="O69" s="12">
        <f>3*COUNTIFS(入力用シート!$C$3:$QE$3,3,入力用シート!$C$14:$QE$14,O$1)+2*COUNTIFS(入力用シート!$C$3:$QE$3,3,入力用シート!$C$15:$QE$15,O$1)+COUNTIFS(入力用シート!$C$3:$QE$3,3,入力用シート!$C$16:$QE$16,O$1)</f>
        <v>0</v>
      </c>
      <c r="P69" s="12">
        <f>3*COUNTIFS(入力用シート!$C$3:$QE$3,3,入力用シート!$C$14:$QE$14,P$1)+2*COUNTIFS(入力用シート!$C$3:$QE$3,3,入力用シート!$C$15:$QE$15,P$1)+COUNTIFS(入力用シート!$C$3:$QE$3,3,入力用シート!$C$16:$QE$16,P$1)</f>
        <v>0</v>
      </c>
      <c r="Q69" s="12">
        <f>3*COUNTIFS(入力用シート!$C$3:$QE$3,3,入力用シート!$C$14:$QE$14,Q$1)+2*COUNTIFS(入力用シート!$C$3:$QE$3,3,入力用シート!$C$15:$QE$15,Q$1)+COUNTIFS(入力用シート!$C$3:$QE$3,3,入力用シート!$C$16:$QE$16,Q$1)</f>
        <v>0</v>
      </c>
      <c r="R69" s="12">
        <f>3*COUNTIFS(入力用シート!$C$3:$QE$3,3,入力用シート!$C$14:$QE$14,R$1)+2*COUNTIFS(入力用シート!$C$3:$QE$3,3,入力用シート!$C$15:$QE$15,R$1)+COUNTIFS(入力用シート!$C$3:$QE$3,3,入力用シート!$C$16:$QE$16,R$1)</f>
        <v>0</v>
      </c>
      <c r="S69" s="12"/>
      <c r="T69" s="12"/>
      <c r="U69" s="12"/>
      <c r="V69" s="12"/>
      <c r="W69" s="12"/>
      <c r="X69" s="12"/>
      <c r="Y69" s="12"/>
      <c r="Z69" s="12"/>
      <c r="AA69" s="53"/>
      <c r="AB69" s="46"/>
      <c r="AC69" s="46"/>
      <c r="AD69" s="46"/>
    </row>
    <row r="70" spans="1:30">
      <c r="A70" s="47" t="s">
        <v>98</v>
      </c>
      <c r="B70" s="12">
        <f>3*COUNTIFS(入力用シート!$C$3:$QE$3,4,入力用シート!$C$14:$QE$14,B$1)+2*COUNTIFS(入力用シート!$C$3:$QE$3,4,入力用シート!$C$15:$QE$15,B$1)+COUNTIFS(入力用シート!$C$3:$QE$3,4,入力用シート!$C$16:$QE$16,B$1)</f>
        <v>0</v>
      </c>
      <c r="C70" s="12">
        <f>3*COUNTIFS(入力用シート!$C$3:$QE$3,4,入力用シート!$C$14:$QE$14,C$1)+2*COUNTIFS(入力用シート!$C$3:$QE$3,4,入力用シート!$C$15:$QE$15,C$1)+COUNTIFS(入力用シート!$C$3:$QE$3,4,入力用シート!$C$16:$QE$16,C$1)</f>
        <v>0</v>
      </c>
      <c r="D70" s="12">
        <f>3*COUNTIFS(入力用シート!$C$3:$QE$3,4,入力用シート!$C$14:$QE$14,D$1)+2*COUNTIFS(入力用シート!$C$3:$QE$3,4,入力用シート!$C$15:$QE$15,D$1)+COUNTIFS(入力用シート!$C$3:$QE$3,4,入力用シート!$C$16:$QE$16,D$1)</f>
        <v>0</v>
      </c>
      <c r="E70" s="12">
        <f>3*COUNTIFS(入力用シート!$C$3:$QE$3,4,入力用シート!$C$14:$QE$14,E$1)+2*COUNTIFS(入力用シート!$C$3:$QE$3,4,入力用シート!$C$15:$QE$15,E$1)+COUNTIFS(入力用シート!$C$3:$QE$3,4,入力用シート!$C$16:$QE$16,E$1)</f>
        <v>0</v>
      </c>
      <c r="F70" s="12">
        <f>3*COUNTIFS(入力用シート!$C$3:$QE$3,4,入力用シート!$C$14:$QE$14,F$1)+2*COUNTIFS(入力用シート!$C$3:$QE$3,4,入力用シート!$C$15:$QE$15,F$1)+COUNTIFS(入力用シート!$C$3:$QE$3,4,入力用シート!$C$16:$QE$16,F$1)</f>
        <v>0</v>
      </c>
      <c r="G70" s="12">
        <f>3*COUNTIFS(入力用シート!$C$3:$QE$3,4,入力用シート!$C$14:$QE$14,G$1)+2*COUNTIFS(入力用シート!$C$3:$QE$3,4,入力用シート!$C$15:$QE$15,G$1)+COUNTIFS(入力用シート!$C$3:$QE$3,4,入力用シート!$C$16:$QE$16,G$1)</f>
        <v>0</v>
      </c>
      <c r="H70" s="12">
        <f>3*COUNTIFS(入力用シート!$C$3:$QE$3,4,入力用シート!$C$14:$QE$14,H$1)+2*COUNTIFS(入力用シート!$C$3:$QE$3,4,入力用シート!$C$15:$QE$15,H$1)+COUNTIFS(入力用シート!$C$3:$QE$3,4,入力用シート!$C$16:$QE$16,H$1)</f>
        <v>0</v>
      </c>
      <c r="I70" s="12">
        <f>3*COUNTIFS(入力用シート!$C$3:$QE$3,4,入力用シート!$C$14:$QE$14,I$1)+2*COUNTIFS(入力用シート!$C$3:$QE$3,4,入力用シート!$C$15:$QE$15,I$1)+COUNTIFS(入力用シート!$C$3:$QE$3,4,入力用シート!$C$16:$QE$16,I$1)</f>
        <v>0</v>
      </c>
      <c r="J70" s="12">
        <f>3*COUNTIFS(入力用シート!$C$3:$QE$3,4,入力用シート!$C$14:$QE$14,J$1)+2*COUNTIFS(入力用シート!$C$3:$QE$3,4,入力用シート!$C$15:$QE$15,J$1)+COUNTIFS(入力用シート!$C$3:$QE$3,4,入力用シート!$C$16:$QE$16,J$1)</f>
        <v>0</v>
      </c>
      <c r="K70" s="12">
        <f>3*COUNTIFS(入力用シート!$C$3:$QE$3,4,入力用シート!$C$14:$QE$14,K$1)+2*COUNTIFS(入力用シート!$C$3:$QE$3,4,入力用シート!$C$15:$QE$15,K$1)+COUNTIFS(入力用シート!$C$3:$QE$3,4,入力用シート!$C$16:$QE$16,K$1)</f>
        <v>0</v>
      </c>
      <c r="L70" s="12">
        <f>3*COUNTIFS(入力用シート!$C$3:$QE$3,4,入力用シート!$C$14:$QE$14,L$1)+2*COUNTIFS(入力用シート!$C$3:$QE$3,4,入力用シート!$C$15:$QE$15,L$1)+COUNTIFS(入力用シート!$C$3:$QE$3,4,入力用シート!$C$16:$QE$16,L$1)</f>
        <v>0</v>
      </c>
      <c r="M70" s="12">
        <f>3*COUNTIFS(入力用シート!$C$3:$QE$3,4,入力用シート!$C$14:$QE$14,M$1)+2*COUNTIFS(入力用シート!$C$3:$QE$3,4,入力用シート!$C$15:$QE$15,M$1)+COUNTIFS(入力用シート!$C$3:$QE$3,4,入力用シート!$C$16:$QE$16,M$1)</f>
        <v>0</v>
      </c>
      <c r="N70" s="12">
        <f>3*COUNTIFS(入力用シート!$C$3:$QE$3,4,入力用シート!$C$14:$QE$14,N$1)+2*COUNTIFS(入力用シート!$C$3:$QE$3,4,入力用シート!$C$15:$QE$15,N$1)+COUNTIFS(入力用シート!$C$3:$QE$3,4,入力用シート!$C$16:$QE$16,N$1)</f>
        <v>0</v>
      </c>
      <c r="O70" s="12">
        <f>3*COUNTIFS(入力用シート!$C$3:$QE$3,4,入力用シート!$C$14:$QE$14,O$1)+2*COUNTIFS(入力用シート!$C$3:$QE$3,4,入力用シート!$C$15:$QE$15,O$1)+COUNTIFS(入力用シート!$C$3:$QE$3,4,入力用シート!$C$16:$QE$16,O$1)</f>
        <v>0</v>
      </c>
      <c r="P70" s="12">
        <f>3*COUNTIFS(入力用シート!$C$3:$QE$3,4,入力用シート!$C$14:$QE$14,P$1)+2*COUNTIFS(入力用シート!$C$3:$QE$3,4,入力用シート!$C$15:$QE$15,P$1)+COUNTIFS(入力用シート!$C$3:$QE$3,4,入力用シート!$C$16:$QE$16,P$1)</f>
        <v>0</v>
      </c>
      <c r="Q70" s="12">
        <f>3*COUNTIFS(入力用シート!$C$3:$QE$3,4,入力用シート!$C$14:$QE$14,Q$1)+2*COUNTIFS(入力用シート!$C$3:$QE$3,4,入力用シート!$C$15:$QE$15,Q$1)+COUNTIFS(入力用シート!$C$3:$QE$3,4,入力用シート!$C$16:$QE$16,Q$1)</f>
        <v>0</v>
      </c>
      <c r="R70" s="12">
        <f>3*COUNTIFS(入力用シート!$C$3:$QE$3,4,入力用シート!$C$14:$QE$14,R$1)+2*COUNTIFS(入力用シート!$C$3:$QE$3,4,入力用シート!$C$15:$QE$15,R$1)+COUNTIFS(入力用シート!$C$3:$QE$3,4,入力用シート!$C$16:$QE$16,R$1)</f>
        <v>0</v>
      </c>
      <c r="S70" s="12"/>
      <c r="T70" s="12"/>
      <c r="U70" s="12"/>
      <c r="V70" s="12"/>
      <c r="W70" s="12"/>
      <c r="X70" s="12"/>
      <c r="Y70" s="12"/>
      <c r="Z70" s="12"/>
      <c r="AA70" s="53"/>
      <c r="AB70" s="46"/>
      <c r="AC70" s="46"/>
      <c r="AD70" s="46"/>
    </row>
    <row r="71" spans="1:30">
      <c r="A71" s="47" t="s">
        <v>99</v>
      </c>
      <c r="B71" s="12">
        <f>3*COUNTIFS(入力用シート!$C$3:$QE$3,5,入力用シート!$C$14:$QE$14,B$1)+2*COUNTIFS(入力用シート!$C$3:$QE$3,5,入力用シート!$C$15:$QE$15,B$1)+COUNTIFS(入力用シート!$C$3:$QE$3,5,入力用シート!$C$16:$QE$16,B$1)</f>
        <v>0</v>
      </c>
      <c r="C71" s="12">
        <f>3*COUNTIFS(入力用シート!$C$3:$QE$3,5,入力用シート!$C$14:$QE$14,C$1)+2*COUNTIFS(入力用シート!$C$3:$QE$3,5,入力用シート!$C$15:$QE$15,C$1)+COUNTIFS(入力用シート!$C$3:$QE$3,5,入力用シート!$C$16:$QE$16,C$1)</f>
        <v>0</v>
      </c>
      <c r="D71" s="12">
        <f>3*COUNTIFS(入力用シート!$C$3:$QE$3,5,入力用シート!$C$14:$QE$14,D$1)+2*COUNTIFS(入力用シート!$C$3:$QE$3,5,入力用シート!$C$15:$QE$15,D$1)+COUNTIFS(入力用シート!$C$3:$QE$3,5,入力用シート!$C$16:$QE$16,D$1)</f>
        <v>0</v>
      </c>
      <c r="E71" s="12">
        <f>3*COUNTIFS(入力用シート!$C$3:$QE$3,5,入力用シート!$C$14:$QE$14,E$1)+2*COUNTIFS(入力用シート!$C$3:$QE$3,5,入力用シート!$C$15:$QE$15,E$1)+COUNTIFS(入力用シート!$C$3:$QE$3,5,入力用シート!$C$16:$QE$16,E$1)</f>
        <v>0</v>
      </c>
      <c r="F71" s="12">
        <f>3*COUNTIFS(入力用シート!$C$3:$QE$3,5,入力用シート!$C$14:$QE$14,F$1)+2*COUNTIFS(入力用シート!$C$3:$QE$3,5,入力用シート!$C$15:$QE$15,F$1)+COUNTIFS(入力用シート!$C$3:$QE$3,5,入力用シート!$C$16:$QE$16,F$1)</f>
        <v>0</v>
      </c>
      <c r="G71" s="12">
        <f>3*COUNTIFS(入力用シート!$C$3:$QE$3,5,入力用シート!$C$14:$QE$14,G$1)+2*COUNTIFS(入力用シート!$C$3:$QE$3,5,入力用シート!$C$15:$QE$15,G$1)+COUNTIFS(入力用シート!$C$3:$QE$3,5,入力用シート!$C$16:$QE$16,G$1)</f>
        <v>0</v>
      </c>
      <c r="H71" s="12">
        <f>3*COUNTIFS(入力用シート!$C$3:$QE$3,5,入力用シート!$C$14:$QE$14,H$1)+2*COUNTIFS(入力用シート!$C$3:$QE$3,5,入力用シート!$C$15:$QE$15,H$1)+COUNTIFS(入力用シート!$C$3:$QE$3,5,入力用シート!$C$16:$QE$16,H$1)</f>
        <v>0</v>
      </c>
      <c r="I71" s="12">
        <f>3*COUNTIFS(入力用シート!$C$3:$QE$3,5,入力用シート!$C$14:$QE$14,I$1)+2*COUNTIFS(入力用シート!$C$3:$QE$3,5,入力用シート!$C$15:$QE$15,I$1)+COUNTIFS(入力用シート!$C$3:$QE$3,5,入力用シート!$C$16:$QE$16,I$1)</f>
        <v>0</v>
      </c>
      <c r="J71" s="12">
        <f>3*COUNTIFS(入力用シート!$C$3:$QE$3,5,入力用シート!$C$14:$QE$14,J$1)+2*COUNTIFS(入力用シート!$C$3:$QE$3,5,入力用シート!$C$15:$QE$15,J$1)+COUNTIFS(入力用シート!$C$3:$QE$3,5,入力用シート!$C$16:$QE$16,J$1)</f>
        <v>0</v>
      </c>
      <c r="K71" s="12">
        <f>3*COUNTIFS(入力用シート!$C$3:$QE$3,5,入力用シート!$C$14:$QE$14,K$1)+2*COUNTIFS(入力用シート!$C$3:$QE$3,5,入力用シート!$C$15:$QE$15,K$1)+COUNTIFS(入力用シート!$C$3:$QE$3,5,入力用シート!$C$16:$QE$16,K$1)</f>
        <v>0</v>
      </c>
      <c r="L71" s="12">
        <f>3*COUNTIFS(入力用シート!$C$3:$QE$3,5,入力用シート!$C$14:$QE$14,L$1)+2*COUNTIFS(入力用シート!$C$3:$QE$3,5,入力用シート!$C$15:$QE$15,L$1)+COUNTIFS(入力用シート!$C$3:$QE$3,5,入力用シート!$C$16:$QE$16,L$1)</f>
        <v>0</v>
      </c>
      <c r="M71" s="12">
        <f>3*COUNTIFS(入力用シート!$C$3:$QE$3,5,入力用シート!$C$14:$QE$14,M$1)+2*COUNTIFS(入力用シート!$C$3:$QE$3,5,入力用シート!$C$15:$QE$15,M$1)+COUNTIFS(入力用シート!$C$3:$QE$3,5,入力用シート!$C$16:$QE$16,M$1)</f>
        <v>0</v>
      </c>
      <c r="N71" s="12">
        <f>3*COUNTIFS(入力用シート!$C$3:$QE$3,5,入力用シート!$C$14:$QE$14,N$1)+2*COUNTIFS(入力用シート!$C$3:$QE$3,5,入力用シート!$C$15:$QE$15,N$1)+COUNTIFS(入力用シート!$C$3:$QE$3,5,入力用シート!$C$16:$QE$16,N$1)</f>
        <v>0</v>
      </c>
      <c r="O71" s="12">
        <f>3*COUNTIFS(入力用シート!$C$3:$QE$3,5,入力用シート!$C$14:$QE$14,O$1)+2*COUNTIFS(入力用シート!$C$3:$QE$3,5,入力用シート!$C$15:$QE$15,O$1)+COUNTIFS(入力用シート!$C$3:$QE$3,5,入力用シート!$C$16:$QE$16,O$1)</f>
        <v>0</v>
      </c>
      <c r="P71" s="12">
        <f>3*COUNTIFS(入力用シート!$C$3:$QE$3,5,入力用シート!$C$14:$QE$14,P$1)+2*COUNTIFS(入力用シート!$C$3:$QE$3,5,入力用シート!$C$15:$QE$15,P$1)+COUNTIFS(入力用シート!$C$3:$QE$3,5,入力用シート!$C$16:$QE$16,P$1)</f>
        <v>0</v>
      </c>
      <c r="Q71" s="12">
        <f>3*COUNTIFS(入力用シート!$C$3:$QE$3,5,入力用シート!$C$14:$QE$14,Q$1)+2*COUNTIFS(入力用シート!$C$3:$QE$3,5,入力用シート!$C$15:$QE$15,Q$1)+COUNTIFS(入力用シート!$C$3:$QE$3,5,入力用シート!$C$16:$QE$16,Q$1)</f>
        <v>0</v>
      </c>
      <c r="R71" s="12">
        <f>3*COUNTIFS(入力用シート!$C$3:$QE$3,5,入力用シート!$C$14:$QE$14,R$1)+2*COUNTIFS(入力用シート!$C$3:$QE$3,5,入力用シート!$C$15:$QE$15,R$1)+COUNTIFS(入力用シート!$C$3:$QE$3,5,入力用シート!$C$16:$QE$16,R$1)</f>
        <v>0</v>
      </c>
      <c r="S71" s="12"/>
      <c r="T71" s="12"/>
      <c r="U71" s="12"/>
      <c r="V71" s="12"/>
      <c r="W71" s="12"/>
      <c r="X71" s="12"/>
      <c r="Y71" s="12"/>
      <c r="Z71" s="12"/>
      <c r="AA71" s="53"/>
      <c r="AB71" s="46"/>
      <c r="AC71" s="46"/>
      <c r="AD71" s="46"/>
    </row>
    <row r="72" spans="1:30">
      <c r="B72" s="12">
        <f>3*COUNTIFS(入力用シート!$C$3:$QE$3,6,入力用シート!$C$14:$QE$14,B$1)+2*COUNTIFS(入力用シート!$C$3:$QE$3,6,入力用シート!$C$15:$QE$15,B$1)+COUNTIFS(入力用シート!$C$3:$QE$3,6,入力用シート!$C$16:$QE$16,B$1)</f>
        <v>0</v>
      </c>
      <c r="C72" s="12">
        <f>3*COUNTIFS(入力用シート!$C$3:$QE$3,6,入力用シート!$C$14:$QE$14,C$1)+2*COUNTIFS(入力用シート!$C$3:$QE$3,6,入力用シート!$C$15:$QE$15,C$1)+COUNTIFS(入力用シート!$C$3:$QE$3,6,入力用シート!$C$16:$QE$16,C$1)</f>
        <v>0</v>
      </c>
      <c r="D72" s="12">
        <f>3*COUNTIFS(入力用シート!$C$3:$QE$3,6,入力用シート!$C$14:$QE$14,D$1)+2*COUNTIFS(入力用シート!$C$3:$QE$3,6,入力用シート!$C$15:$QE$15,D$1)+COUNTIFS(入力用シート!$C$3:$QE$3,6,入力用シート!$C$16:$QE$16,D$1)</f>
        <v>0</v>
      </c>
      <c r="E72" s="12">
        <f>3*COUNTIFS(入力用シート!$C$3:$QE$3,6,入力用シート!$C$14:$QE$14,E$1)+2*COUNTIFS(入力用シート!$C$3:$QE$3,6,入力用シート!$C$15:$QE$15,E$1)+COUNTIFS(入力用シート!$C$3:$QE$3,6,入力用シート!$C$16:$QE$16,E$1)</f>
        <v>0</v>
      </c>
      <c r="F72" s="12">
        <f>3*COUNTIFS(入力用シート!$C$3:$QE$3,6,入力用シート!$C$14:$QE$14,F$1)+2*COUNTIFS(入力用シート!$C$3:$QE$3,6,入力用シート!$C$15:$QE$15,F$1)+COUNTIFS(入力用シート!$C$3:$QE$3,6,入力用シート!$C$16:$QE$16,F$1)</f>
        <v>0</v>
      </c>
      <c r="G72" s="12">
        <f>3*COUNTIFS(入力用シート!$C$3:$QE$3,6,入力用シート!$C$14:$QE$14,G$1)+2*COUNTIFS(入力用シート!$C$3:$QE$3,6,入力用シート!$C$15:$QE$15,G$1)+COUNTIFS(入力用シート!$C$3:$QE$3,6,入力用シート!$C$16:$QE$16,G$1)</f>
        <v>0</v>
      </c>
      <c r="H72" s="12">
        <f>3*COUNTIFS(入力用シート!$C$3:$QE$3,6,入力用シート!$C$14:$QE$14,H$1)+2*COUNTIFS(入力用シート!$C$3:$QE$3,6,入力用シート!$C$15:$QE$15,H$1)+COUNTIFS(入力用シート!$C$3:$QE$3,6,入力用シート!$C$16:$QE$16,H$1)</f>
        <v>0</v>
      </c>
      <c r="I72" s="12">
        <f>3*COUNTIFS(入力用シート!$C$3:$QE$3,6,入力用シート!$C$14:$QE$14,I$1)+2*COUNTIFS(入力用シート!$C$3:$QE$3,6,入力用シート!$C$15:$QE$15,I$1)+COUNTIFS(入力用シート!$C$3:$QE$3,6,入力用シート!$C$16:$QE$16,I$1)</f>
        <v>0</v>
      </c>
      <c r="J72" s="12">
        <f>3*COUNTIFS(入力用シート!$C$3:$QE$3,6,入力用シート!$C$14:$QE$14,J$1)+2*COUNTIFS(入力用シート!$C$3:$QE$3,6,入力用シート!$C$15:$QE$15,J$1)+COUNTIFS(入力用シート!$C$3:$QE$3,6,入力用シート!$C$16:$QE$16,J$1)</f>
        <v>0</v>
      </c>
      <c r="K72" s="12">
        <f>3*COUNTIFS(入力用シート!$C$3:$QE$3,6,入力用シート!$C$14:$QE$14,K$1)+2*COUNTIFS(入力用シート!$C$3:$QE$3,6,入力用シート!$C$15:$QE$15,K$1)+COUNTIFS(入力用シート!$C$3:$QE$3,6,入力用シート!$C$16:$QE$16,K$1)</f>
        <v>0</v>
      </c>
      <c r="L72" s="12">
        <f>3*COUNTIFS(入力用シート!$C$3:$QE$3,6,入力用シート!$C$14:$QE$14,L$1)+2*COUNTIFS(入力用シート!$C$3:$QE$3,6,入力用シート!$C$15:$QE$15,L$1)+COUNTIFS(入力用シート!$C$3:$QE$3,6,入力用シート!$C$16:$QE$16,L$1)</f>
        <v>0</v>
      </c>
      <c r="M72" s="12">
        <f>3*COUNTIFS(入力用シート!$C$3:$QE$3,6,入力用シート!$C$14:$QE$14,M$1)+2*COUNTIFS(入力用シート!$C$3:$QE$3,6,入力用シート!$C$15:$QE$15,M$1)+COUNTIFS(入力用シート!$C$3:$QE$3,6,入力用シート!$C$16:$QE$16,M$1)</f>
        <v>0</v>
      </c>
      <c r="N72" s="12">
        <f>3*COUNTIFS(入力用シート!$C$3:$QE$3,6,入力用シート!$C$14:$QE$14,N$1)+2*COUNTIFS(入力用シート!$C$3:$QE$3,6,入力用シート!$C$15:$QE$15,N$1)+COUNTIFS(入力用シート!$C$3:$QE$3,6,入力用シート!$C$16:$QE$16,N$1)</f>
        <v>0</v>
      </c>
      <c r="O72" s="12">
        <f>3*COUNTIFS(入力用シート!$C$3:$QE$3,6,入力用シート!$C$14:$QE$14,O$1)+2*COUNTIFS(入力用シート!$C$3:$QE$3,6,入力用シート!$C$15:$QE$15,O$1)+COUNTIFS(入力用シート!$C$3:$QE$3,6,入力用シート!$C$16:$QE$16,O$1)</f>
        <v>0</v>
      </c>
      <c r="P72" s="12">
        <f>3*COUNTIFS(入力用シート!$C$3:$QE$3,6,入力用シート!$C$14:$QE$14,P$1)+2*COUNTIFS(入力用シート!$C$3:$QE$3,6,入力用シート!$C$15:$QE$15,P$1)+COUNTIFS(入力用シート!$C$3:$QE$3,6,入力用シート!$C$16:$QE$16,P$1)</f>
        <v>0</v>
      </c>
      <c r="Q72" s="12">
        <f>3*COUNTIFS(入力用シート!$C$3:$QE$3,6,入力用シート!$C$14:$QE$14,Q$1)+2*COUNTIFS(入力用シート!$C$3:$QE$3,6,入力用シート!$C$15:$QE$15,Q$1)+COUNTIFS(入力用シート!$C$3:$QE$3,6,入力用シート!$C$16:$QE$16,Q$1)</f>
        <v>0</v>
      </c>
      <c r="R72" s="12">
        <f>3*COUNTIFS(入力用シート!$C$3:$QE$3,6,入力用シート!$C$14:$QE$14,R$1)+2*COUNTIFS(入力用シート!$C$3:$QE$3,6,入力用シート!$C$15:$QE$15,R$1)+COUNTIFS(入力用シート!$C$3:$QE$3,6,入力用シート!$C$16:$QE$16,R$1)</f>
        <v>0</v>
      </c>
      <c r="S72" s="12"/>
      <c r="T72" s="12"/>
      <c r="U72" s="12"/>
      <c r="V72" s="12"/>
      <c r="W72" s="12"/>
      <c r="X72" s="12"/>
      <c r="Y72" s="12"/>
      <c r="Z72" s="12"/>
      <c r="AA72" s="53"/>
      <c r="AB72" s="46"/>
      <c r="AC72" s="46"/>
      <c r="AD72" s="46"/>
    </row>
    <row r="73" spans="1:30">
      <c r="A73" s="47" t="s">
        <v>12</v>
      </c>
      <c r="B73" s="12">
        <f>COUNTIF(入力用シート!$C17:$QE17,B$1)</f>
        <v>0</v>
      </c>
      <c r="C73" s="12">
        <f>COUNTIF(入力用シート!$C17:$QE17,C$1)</f>
        <v>0</v>
      </c>
      <c r="D73" s="12">
        <f>COUNTIF(入力用シート!$C17:$QE17,D$1)</f>
        <v>0</v>
      </c>
      <c r="E73" s="12">
        <f>COUNTIF(入力用シート!$C17:$QE17,E$1)</f>
        <v>0</v>
      </c>
      <c r="F73" s="12">
        <f>COUNTIF(入力用シート!$C17:$QE17,F$1)</f>
        <v>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53"/>
      <c r="AB73" s="46"/>
      <c r="AC73" s="46"/>
      <c r="AD73" s="46"/>
    </row>
    <row r="74" spans="1:30">
      <c r="A74" s="47" t="s">
        <v>75</v>
      </c>
      <c r="B74" s="12">
        <f>COUNTIFS(入力用シート!$C$3:$QE$3,1,入力用シート!$C$17:$QE$17,B$1)</f>
        <v>0</v>
      </c>
      <c r="C74" s="12">
        <f>COUNTIFS(入力用シート!$C$3:$QE$3,1,入力用シート!$C$17:$QE$17,C$1)</f>
        <v>0</v>
      </c>
      <c r="D74" s="12">
        <f>COUNTIFS(入力用シート!$C$3:$QE$3,1,入力用シート!$C$17:$QE$17,D$1)</f>
        <v>0</v>
      </c>
      <c r="E74" s="12">
        <f>COUNTIFS(入力用シート!$C$3:$QE$3,1,入力用シート!$C$17:$QE$17,E$1)</f>
        <v>0</v>
      </c>
      <c r="F74" s="12">
        <f>COUNTIFS(入力用シート!$C$3:$QE$3,1,入力用シート!$C$17:$QE$17,F$1)</f>
        <v>0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53"/>
      <c r="AB74" s="46"/>
      <c r="AC74" s="46"/>
      <c r="AD74" s="46"/>
    </row>
    <row r="75" spans="1:30">
      <c r="A75" s="47" t="s">
        <v>76</v>
      </c>
      <c r="B75" s="12">
        <f>COUNTIFS(入力用シート!$C$3:$QE$3,2,入力用シート!$C$17:$QE$17,B$1)</f>
        <v>0</v>
      </c>
      <c r="C75" s="12">
        <f>COUNTIFS(入力用シート!$C$3:$QE$3,2,入力用シート!$C$17:$QE$17,C$1)</f>
        <v>0</v>
      </c>
      <c r="D75" s="12">
        <f>COUNTIFS(入力用シート!$C$3:$QE$3,2,入力用シート!$C$17:$QE$17,D$1)</f>
        <v>0</v>
      </c>
      <c r="E75" s="12">
        <f>COUNTIFS(入力用シート!$C$3:$QE$3,2,入力用シート!$C$17:$QE$17,E$1)</f>
        <v>0</v>
      </c>
      <c r="F75" s="12">
        <f>COUNTIFS(入力用シート!$C$3:$QE$3,2,入力用シート!$C$17:$QE$17,F$1)</f>
        <v>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53"/>
      <c r="AB75" s="46"/>
      <c r="AC75" s="46"/>
      <c r="AD75" s="46"/>
    </row>
    <row r="76" spans="1:30">
      <c r="A76" s="47" t="s">
        <v>77</v>
      </c>
      <c r="B76" s="12">
        <f>COUNTIFS(入力用シート!$C$3:$QE$3,3,入力用シート!$C$17:$QE$17,B$1)</f>
        <v>0</v>
      </c>
      <c r="C76" s="12">
        <f>COUNTIFS(入力用シート!$C$3:$QE$3,3,入力用シート!$C$17:$QE$17,C$1)</f>
        <v>0</v>
      </c>
      <c r="D76" s="12">
        <f>COUNTIFS(入力用シート!$C$3:$QE$3,3,入力用シート!$C$17:$QE$17,D$1)</f>
        <v>0</v>
      </c>
      <c r="E76" s="12">
        <f>COUNTIFS(入力用シート!$C$3:$QE$3,3,入力用シート!$C$17:$QE$17,E$1)</f>
        <v>0</v>
      </c>
      <c r="F76" s="12">
        <f>COUNTIFS(入力用シート!$C$3:$QE$3,3,入力用シート!$C$17:$QE$17,F$1)</f>
        <v>0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53"/>
      <c r="AB76" s="46"/>
      <c r="AC76" s="46"/>
      <c r="AD76" s="46"/>
    </row>
    <row r="77" spans="1:30">
      <c r="A77" s="47" t="s">
        <v>78</v>
      </c>
      <c r="B77" s="12">
        <f>COUNTIFS(入力用シート!$C$3:$QE$3,4,入力用シート!$C$17:$QE$17,B$1)</f>
        <v>0</v>
      </c>
      <c r="C77" s="12">
        <f>COUNTIFS(入力用シート!$C$3:$QE$3,4,入力用シート!$C$17:$QE$17,C$1)</f>
        <v>0</v>
      </c>
      <c r="D77" s="12">
        <f>COUNTIFS(入力用シート!$C$3:$QE$3,4,入力用シート!$C$17:$QE$17,D$1)</f>
        <v>0</v>
      </c>
      <c r="E77" s="12">
        <f>COUNTIFS(入力用シート!$C$3:$QE$3,4,入力用シート!$C$17:$QE$17,E$1)</f>
        <v>0</v>
      </c>
      <c r="F77" s="12">
        <f>COUNTIFS(入力用シート!$C$3:$QE$3,4,入力用シート!$C$17:$QE$17,F$1)</f>
        <v>0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53"/>
      <c r="AB77" s="46"/>
      <c r="AC77" s="46"/>
      <c r="AD77" s="46"/>
    </row>
    <row r="78" spans="1:30">
      <c r="A78" s="47" t="s">
        <v>163</v>
      </c>
      <c r="B78" s="12">
        <f>COUNTIFS(入力用シート!$C$3:$QE$3,5,入力用シート!$C$17:$QE$17,B$1)</f>
        <v>0</v>
      </c>
      <c r="C78" s="12">
        <f>COUNTIFS(入力用シート!$C$3:$QE$3,5,入力用シート!$C$17:$QE$17,C$1)</f>
        <v>0</v>
      </c>
      <c r="D78" s="12">
        <f>COUNTIFS(入力用シート!$C$3:$QE$3,5,入力用シート!$C$17:$QE$17,D$1)</f>
        <v>0</v>
      </c>
      <c r="E78" s="12">
        <f>COUNTIFS(入力用シート!$C$3:$QE$3,5,入力用シート!$C$17:$QE$17,E$1)</f>
        <v>0</v>
      </c>
      <c r="F78" s="12">
        <f>COUNTIFS(入力用シート!$C$3:$QE$3,5,入力用シート!$C$17:$QE$17,F$1)</f>
        <v>0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53"/>
      <c r="AB78" s="46"/>
      <c r="AC78" s="46"/>
      <c r="AD78" s="46"/>
    </row>
    <row r="79" spans="1:30">
      <c r="B79" s="12">
        <f>COUNTIFS(入力用シート!$C$3:$QE$3,6,入力用シート!$C$17:$QE$17,B$1)</f>
        <v>0</v>
      </c>
      <c r="C79" s="12">
        <f>COUNTIFS(入力用シート!$C$3:$QE$3,6,入力用シート!$C$17:$QE$17,C$1)</f>
        <v>0</v>
      </c>
      <c r="D79" s="12">
        <f>COUNTIFS(入力用シート!$C$3:$QE$3,6,入力用シート!$C$17:$QE$17,D$1)</f>
        <v>0</v>
      </c>
      <c r="E79" s="12">
        <f>COUNTIFS(入力用シート!$C$3:$QE$3,6,入力用シート!$C$17:$QE$17,E$1)</f>
        <v>0</v>
      </c>
      <c r="F79" s="12">
        <f>COUNTIFS(入力用シート!$C$3:$QE$3,6,入力用シート!$C$17:$QE$17,F$1)</f>
        <v>0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53"/>
      <c r="AB79" s="46"/>
      <c r="AC79" s="46"/>
      <c r="AD79" s="46"/>
    </row>
    <row r="80" spans="1:30">
      <c r="A80" s="47" t="s">
        <v>1</v>
      </c>
      <c r="B80" s="12">
        <f>COUNTIF(入力用シート!$M18:$QE18,B$1)</f>
        <v>0</v>
      </c>
      <c r="C80" s="12">
        <f>COUNTIF(入力用シート!$M18:$QE18,C$1)</f>
        <v>0</v>
      </c>
      <c r="D80" s="12">
        <f>COUNTIF(入力用シート!$M18:$QE18,D$1)</f>
        <v>0</v>
      </c>
      <c r="E80" s="12">
        <f>COUNTIF(入力用シート!$M18:$QE18,E$1)</f>
        <v>0</v>
      </c>
      <c r="F80" s="12">
        <f>COUNTIF(入力用シート!$M18:$QE18,F$1)</f>
        <v>0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53"/>
      <c r="AB80" s="46"/>
      <c r="AC80" s="46"/>
      <c r="AD80" s="46"/>
    </row>
    <row r="81" spans="1:30">
      <c r="A81" s="47" t="s">
        <v>75</v>
      </c>
      <c r="B81" s="12">
        <f>COUNTIFS(入力用シート!$C$3:$QE$3,1,入力用シート!$C$18:$QE$18,B$1)</f>
        <v>0</v>
      </c>
      <c r="C81" s="12">
        <f>COUNTIFS(入力用シート!$C$3:$QE$3,1,入力用シート!$C$18:$QE$18,C$1)</f>
        <v>0</v>
      </c>
      <c r="D81" s="12">
        <f>COUNTIFS(入力用シート!$C$3:$QE$3,1,入力用シート!$C$18:$QE$18,D$1)</f>
        <v>0</v>
      </c>
      <c r="E81" s="12">
        <f>COUNTIFS(入力用シート!$C$3:$QE$3,1,入力用シート!$C$18:$QE$18,E$1)</f>
        <v>0</v>
      </c>
      <c r="F81" s="12">
        <f>COUNTIFS(入力用シート!$C$3:$QE$3,1,入力用シート!$C$18:$QE$18,F$1)</f>
        <v>0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53"/>
      <c r="AB81" s="46"/>
      <c r="AC81" s="46"/>
      <c r="AD81" s="46"/>
    </row>
    <row r="82" spans="1:30">
      <c r="A82" s="47" t="s">
        <v>76</v>
      </c>
      <c r="B82" s="12">
        <f>COUNTIFS(入力用シート!$C$3:$QE$3,2,入力用シート!$C$18:$QE$18,B$1)</f>
        <v>0</v>
      </c>
      <c r="C82" s="12">
        <f>COUNTIFS(入力用シート!$C$3:$QE$3,2,入力用シート!$C$18:$QE$18,C$1)</f>
        <v>0</v>
      </c>
      <c r="D82" s="12">
        <f>COUNTIFS(入力用シート!$C$3:$QE$3,2,入力用シート!$C$18:$QE$18,D$1)</f>
        <v>0</v>
      </c>
      <c r="E82" s="12">
        <f>COUNTIFS(入力用シート!$C$3:$QE$3,2,入力用シート!$C$18:$QE$18,E$1)</f>
        <v>0</v>
      </c>
      <c r="F82" s="12">
        <f>COUNTIFS(入力用シート!$C$3:$QE$3,2,入力用シート!$C$18:$QE$18,F$1)</f>
        <v>0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53"/>
      <c r="AB82" s="46"/>
      <c r="AC82" s="46"/>
      <c r="AD82" s="46"/>
    </row>
    <row r="83" spans="1:30">
      <c r="A83" s="47" t="s">
        <v>77</v>
      </c>
      <c r="B83" s="12">
        <f>COUNTIFS(入力用シート!$C$3:$QE$3,3,入力用シート!$C$18:$QE$18,B$1)</f>
        <v>0</v>
      </c>
      <c r="C83" s="12">
        <f>COUNTIFS(入力用シート!$C$3:$QE$3,3,入力用シート!$C$18:$QE$18,C$1)</f>
        <v>0</v>
      </c>
      <c r="D83" s="12">
        <f>COUNTIFS(入力用シート!$C$3:$QE$3,3,入力用シート!$C$18:$QE$18,D$1)</f>
        <v>0</v>
      </c>
      <c r="E83" s="12">
        <f>COUNTIFS(入力用シート!$C$3:$QE$3,3,入力用シート!$C$18:$QE$18,E$1)</f>
        <v>0</v>
      </c>
      <c r="F83" s="12">
        <f>COUNTIFS(入力用シート!$C$3:$QE$3,3,入力用シート!$C$18:$QE$18,F$1)</f>
        <v>0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53"/>
      <c r="AB83" s="46"/>
      <c r="AC83" s="46"/>
      <c r="AD83" s="46"/>
    </row>
    <row r="84" spans="1:30">
      <c r="A84" s="47" t="s">
        <v>78</v>
      </c>
      <c r="B84" s="12">
        <f>COUNTIFS(入力用シート!$C$3:$QE$3,4,入力用シート!$C$18:$QE$18,B$1)</f>
        <v>0</v>
      </c>
      <c r="C84" s="12">
        <f>COUNTIFS(入力用シート!$C$3:$QE$3,4,入力用シート!$C$18:$QE$18,C$1)</f>
        <v>0</v>
      </c>
      <c r="D84" s="12">
        <f>COUNTIFS(入力用シート!$C$3:$QE$3,4,入力用シート!$C$18:$QE$18,D$1)</f>
        <v>0</v>
      </c>
      <c r="E84" s="12">
        <f>COUNTIFS(入力用シート!$C$3:$QE$3,4,入力用シート!$C$18:$QE$18,E$1)</f>
        <v>0</v>
      </c>
      <c r="F84" s="12">
        <f>COUNTIFS(入力用シート!$C$3:$QE$3,4,入力用シート!$C$18:$QE$18,F$1)</f>
        <v>0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53"/>
      <c r="AB84" s="46"/>
      <c r="AC84" s="46"/>
      <c r="AD84" s="46"/>
    </row>
    <row r="85" spans="1:30">
      <c r="A85" s="47" t="s">
        <v>163</v>
      </c>
      <c r="B85" s="12">
        <f>COUNTIFS(入力用シート!$C$3:$QE$3,5,入力用シート!$C$18:$QE$18,B$1)</f>
        <v>0</v>
      </c>
      <c r="C85" s="12">
        <f>COUNTIFS(入力用シート!$C$3:$QE$3,5,入力用シート!$C$18:$QE$18,C$1)</f>
        <v>0</v>
      </c>
      <c r="D85" s="12">
        <f>COUNTIFS(入力用シート!$C$3:$QE$3,5,入力用シート!$C$18:$QE$18,D$1)</f>
        <v>0</v>
      </c>
      <c r="E85" s="12">
        <f>COUNTIFS(入力用シート!$C$3:$QE$3,5,入力用シート!$C$18:$QE$18,E$1)</f>
        <v>0</v>
      </c>
      <c r="F85" s="12">
        <f>COUNTIFS(入力用シート!$C$3:$QE$3,5,入力用シート!$C$18:$QE$18,F$1)</f>
        <v>0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53"/>
      <c r="AB85" s="46"/>
      <c r="AC85" s="46"/>
      <c r="AD85" s="46"/>
    </row>
    <row r="86" spans="1:30">
      <c r="B86" s="12">
        <f>COUNTIFS(入力用シート!$C$3:$QE$3,6,入力用シート!$C$18:$QE$18,B$1)</f>
        <v>0</v>
      </c>
      <c r="C86" s="12">
        <f>COUNTIFS(入力用シート!$C$3:$QE$3,6,入力用シート!$C$18:$QE$18,C$1)</f>
        <v>0</v>
      </c>
      <c r="D86" s="12">
        <f>COUNTIFS(入力用シート!$C$3:$QE$3,6,入力用シート!$C$18:$QE$18,D$1)</f>
        <v>0</v>
      </c>
      <c r="E86" s="12">
        <f>COUNTIFS(入力用シート!$C$3:$QE$3,6,入力用シート!$C$18:$QE$18,E$1)</f>
        <v>0</v>
      </c>
      <c r="F86" s="12">
        <f>COUNTIFS(入力用シート!$C$3:$QE$3,6,入力用シート!$C$18:$QE$18,F$1)</f>
        <v>0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53"/>
      <c r="AB86" s="46"/>
      <c r="AC86" s="46"/>
      <c r="AD86" s="46"/>
    </row>
    <row r="87" spans="1:30">
      <c r="A87" s="47" t="s">
        <v>13</v>
      </c>
      <c r="B87" s="12">
        <f>COUNTIF(入力用シート!$C19:$QE19,B$1)</f>
        <v>0</v>
      </c>
      <c r="C87" s="12">
        <f>COUNTIF(入力用シート!$C19:$QE19,C$1)</f>
        <v>0</v>
      </c>
      <c r="D87" s="12">
        <f>COUNTIF(入力用シート!$C19:$QE19,D$1)</f>
        <v>0</v>
      </c>
      <c r="E87" s="12">
        <f>COUNTIF(入力用シート!$C19:$QE19,E$1)</f>
        <v>0</v>
      </c>
      <c r="F87" s="12">
        <f>COUNTIF(入力用シート!$C19:$QE19,F$1)</f>
        <v>0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53"/>
      <c r="AB87" s="46"/>
      <c r="AC87" s="46"/>
      <c r="AD87" s="46"/>
    </row>
    <row r="88" spans="1:30">
      <c r="A88" s="47" t="s">
        <v>75</v>
      </c>
      <c r="B88" s="12">
        <f>COUNTIFS(入力用シート!$C$3:$QE$3,1,入力用シート!$C$19:$QE$19,B$1)</f>
        <v>0</v>
      </c>
      <c r="C88" s="12">
        <f>COUNTIFS(入力用シート!$C$3:$QE$3,1,入力用シート!$C$19:$QE$19,C$1)</f>
        <v>0</v>
      </c>
      <c r="D88" s="12">
        <f>COUNTIFS(入力用シート!$C$3:$QE$3,1,入力用シート!$C$19:$QE$19,D$1)</f>
        <v>0</v>
      </c>
      <c r="E88" s="12">
        <f>COUNTIFS(入力用シート!$C$3:$QE$3,1,入力用シート!$C$19:$QE$19,E$1)</f>
        <v>0</v>
      </c>
      <c r="F88" s="12">
        <f>COUNTIFS(入力用シート!$C$3:$QE$3,1,入力用シート!$C$19:$QE$19,F$1)</f>
        <v>0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53"/>
      <c r="AB88" s="46"/>
      <c r="AC88" s="46"/>
      <c r="AD88" s="46"/>
    </row>
    <row r="89" spans="1:30">
      <c r="A89" s="47" t="s">
        <v>76</v>
      </c>
      <c r="B89" s="12">
        <f>COUNTIFS(入力用シート!$C$3:$QE$3,2,入力用シート!$C$19:$QE$19,B$1)</f>
        <v>0</v>
      </c>
      <c r="C89" s="12">
        <f>COUNTIFS(入力用シート!$C$3:$QE$3,2,入力用シート!$C$19:$QE$19,C$1)</f>
        <v>0</v>
      </c>
      <c r="D89" s="12">
        <f>COUNTIFS(入力用シート!$C$3:$QE$3,2,入力用シート!$C$19:$QE$19,D$1)</f>
        <v>0</v>
      </c>
      <c r="E89" s="12">
        <f>COUNTIFS(入力用シート!$C$3:$QE$3,2,入力用シート!$C$19:$QE$19,E$1)</f>
        <v>0</v>
      </c>
      <c r="F89" s="12">
        <f>COUNTIFS(入力用シート!$C$3:$QE$3,2,入力用シート!$C$19:$QE$19,F$1)</f>
        <v>0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53"/>
      <c r="AB89" s="46"/>
      <c r="AC89" s="46"/>
      <c r="AD89" s="46"/>
    </row>
    <row r="90" spans="1:30">
      <c r="A90" s="47" t="s">
        <v>77</v>
      </c>
      <c r="B90" s="12">
        <f>COUNTIFS(入力用シート!$C$3:$QE$3,3,入力用シート!$C$19:$QE$19,B$1)</f>
        <v>0</v>
      </c>
      <c r="C90" s="12">
        <f>COUNTIFS(入力用シート!$C$3:$QE$3,3,入力用シート!$C$19:$QE$19,C$1)</f>
        <v>0</v>
      </c>
      <c r="D90" s="12">
        <f>COUNTIFS(入力用シート!$C$3:$QE$3,3,入力用シート!$C$19:$QE$19,D$1)</f>
        <v>0</v>
      </c>
      <c r="E90" s="12">
        <f>COUNTIFS(入力用シート!$C$3:$QE$3,3,入力用シート!$C$19:$QE$19,E$1)</f>
        <v>0</v>
      </c>
      <c r="F90" s="12">
        <f>COUNTIFS(入力用シート!$C$3:$QE$3,3,入力用シート!$C$19:$QE$19,F$1)</f>
        <v>0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53"/>
      <c r="AB90" s="46"/>
      <c r="AC90" s="46"/>
      <c r="AD90" s="46"/>
    </row>
    <row r="91" spans="1:30">
      <c r="A91" s="47" t="s">
        <v>78</v>
      </c>
      <c r="B91" s="12">
        <f>COUNTIFS(入力用シート!$C$3:$QE$3,4,入力用シート!$C$19:$QE$19,B$1)</f>
        <v>0</v>
      </c>
      <c r="C91" s="12">
        <f>COUNTIFS(入力用シート!$C$3:$QE$3,4,入力用シート!$C$19:$QE$19,C$1)</f>
        <v>0</v>
      </c>
      <c r="D91" s="12">
        <f>COUNTIFS(入力用シート!$C$3:$QE$3,4,入力用シート!$C$19:$QE$19,D$1)</f>
        <v>0</v>
      </c>
      <c r="E91" s="12">
        <f>COUNTIFS(入力用シート!$C$3:$QE$3,4,入力用シート!$C$19:$QE$19,E$1)</f>
        <v>0</v>
      </c>
      <c r="F91" s="12">
        <f>COUNTIFS(入力用シート!$C$3:$QE$3,4,入力用シート!$C$19:$QE$19,F$1)</f>
        <v>0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53"/>
      <c r="AB91" s="46"/>
      <c r="AC91" s="46"/>
      <c r="AD91" s="46"/>
    </row>
    <row r="92" spans="1:30">
      <c r="A92" s="47" t="s">
        <v>79</v>
      </c>
      <c r="B92" s="12">
        <f>COUNTIFS(入力用シート!$C$3:$QE$3,5,入力用シート!$C$19:$QE$19,B$1)</f>
        <v>0</v>
      </c>
      <c r="C92" s="12">
        <f>COUNTIFS(入力用シート!$C$3:$QE$3,5,入力用シート!$C$19:$QE$19,C$1)</f>
        <v>0</v>
      </c>
      <c r="D92" s="12">
        <f>COUNTIFS(入力用シート!$C$3:$QE$3,5,入力用シート!$C$19:$QE$19,D$1)</f>
        <v>0</v>
      </c>
      <c r="E92" s="12">
        <f>COUNTIFS(入力用シート!$C$3:$QE$3,5,入力用シート!$C$19:$QE$19,E$1)</f>
        <v>0</v>
      </c>
      <c r="F92" s="12">
        <f>COUNTIFS(入力用シート!$C$3:$QE$3,5,入力用シート!$C$19:$QE$19,F$1)</f>
        <v>0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53"/>
      <c r="AB92" s="46"/>
      <c r="AC92" s="46"/>
      <c r="AD92" s="46"/>
    </row>
    <row r="93" spans="1:30">
      <c r="A93" s="47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53"/>
      <c r="AB93" s="46"/>
      <c r="AC93" s="46"/>
      <c r="AD93" s="46"/>
    </row>
    <row r="94" spans="1:30">
      <c r="A94" s="47" t="s">
        <v>307</v>
      </c>
      <c r="B94" s="12">
        <f>COUNTIF(入力用シート!$C20:$QE20,B$1)</f>
        <v>0</v>
      </c>
      <c r="C94" s="12">
        <f>COUNTIF(入力用シート!$C20:$QE20,C$1)</f>
        <v>0</v>
      </c>
      <c r="D94" s="12">
        <f>COUNTIF(入力用シート!$C20:$QE20,D$1)</f>
        <v>0</v>
      </c>
      <c r="E94" s="12">
        <f>COUNTIF(入力用シート!$C20:$QE20,E$1)</f>
        <v>0</v>
      </c>
      <c r="F94" s="12">
        <f>COUNTIF(入力用シート!$C20:$QE20,F$1)</f>
        <v>0</v>
      </c>
      <c r="G94" s="12">
        <f>COUNTIF(入力用シート!$C20:$QE20,G$1)</f>
        <v>0</v>
      </c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53"/>
      <c r="AB94" s="46"/>
      <c r="AC94" s="46"/>
      <c r="AD94" s="46"/>
    </row>
    <row r="95" spans="1:30">
      <c r="A95" s="47" t="s">
        <v>75</v>
      </c>
      <c r="B95" s="12">
        <f>COUNTIFS(入力用シート!$C$3:$QE$3,1,入力用シート!$C$20:$QE$20,B$1)</f>
        <v>0</v>
      </c>
      <c r="C95" s="12">
        <f>COUNTIFS(入力用シート!$C$3:$QE$3,1,入力用シート!$C$20:$QE$20,C$1)</f>
        <v>0</v>
      </c>
      <c r="D95" s="12">
        <f>COUNTIFS(入力用シート!$C$3:$QE$3,1,入力用シート!$C$20:$QE$20,D$1)</f>
        <v>0</v>
      </c>
      <c r="E95" s="12">
        <f>COUNTIFS(入力用シート!$C$3:$QE$3,1,入力用シート!$C$20:$QE$20,E$1)</f>
        <v>0</v>
      </c>
      <c r="F95" s="12">
        <f>COUNTIFS(入力用シート!$C$3:$QE$3,1,入力用シート!$C$20:$QE$20,F$1)</f>
        <v>0</v>
      </c>
      <c r="G95" s="12">
        <f>COUNTIFS(入力用シート!$C$3:$QE$3,1,入力用シート!$C$20:$QE$20,G$1)</f>
        <v>0</v>
      </c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53"/>
      <c r="AB95" s="46"/>
      <c r="AC95" s="46"/>
      <c r="AD95" s="46"/>
    </row>
    <row r="96" spans="1:30">
      <c r="A96" s="47" t="s">
        <v>76</v>
      </c>
      <c r="B96" s="12">
        <f>COUNTIFS(入力用シート!$C$3:$QE$3,2,入力用シート!$C$20:$QE$20,B$1)</f>
        <v>0</v>
      </c>
      <c r="C96" s="12">
        <f>COUNTIFS(入力用シート!$C$3:$QE$3,2,入力用シート!$C$20:$QE$20,C$1)</f>
        <v>0</v>
      </c>
      <c r="D96" s="12">
        <f>COUNTIFS(入力用シート!$C$3:$QE$3,2,入力用シート!$C$20:$QE$20,D$1)</f>
        <v>0</v>
      </c>
      <c r="E96" s="12">
        <f>COUNTIFS(入力用シート!$C$3:$QE$3,2,入力用シート!$C$20:$QE$20,E$1)</f>
        <v>0</v>
      </c>
      <c r="F96" s="12">
        <f>COUNTIFS(入力用シート!$C$3:$QE$3,2,入力用シート!$C$20:$QE$20,F$1)</f>
        <v>0</v>
      </c>
      <c r="G96" s="12">
        <f>COUNTIFS(入力用シート!$C$3:$QE$3,2,入力用シート!$C$20:$QE$20,G$1)</f>
        <v>0</v>
      </c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53"/>
      <c r="AB96" s="46"/>
      <c r="AC96" s="46"/>
      <c r="AD96" s="46"/>
    </row>
    <row r="97" spans="1:30">
      <c r="A97" s="47" t="s">
        <v>77</v>
      </c>
      <c r="B97" s="12">
        <f>COUNTIFS(入力用シート!$C$3:$QE$3,3,入力用シート!$C$20:$QE$20,B$1)</f>
        <v>0</v>
      </c>
      <c r="C97" s="12">
        <f>COUNTIFS(入力用シート!$C$3:$QE$3,3,入力用シート!$C$20:$QE$20,C$1)</f>
        <v>0</v>
      </c>
      <c r="D97" s="12">
        <f>COUNTIFS(入力用シート!$C$3:$QE$3,3,入力用シート!$C$20:$QE$20,D$1)</f>
        <v>0</v>
      </c>
      <c r="E97" s="12">
        <f>COUNTIFS(入力用シート!$C$3:$QE$3,3,入力用シート!$C$20:$QE$20,E$1)</f>
        <v>0</v>
      </c>
      <c r="F97" s="12">
        <f>COUNTIFS(入力用シート!$C$3:$QE$3,3,入力用シート!$C$20:$QE$20,F$1)</f>
        <v>0</v>
      </c>
      <c r="G97" s="12">
        <f>COUNTIFS(入力用シート!$C$3:$QE$3,3,入力用シート!$C$20:$QE$20,G$1)</f>
        <v>0</v>
      </c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53"/>
      <c r="AB97" s="46"/>
      <c r="AC97" s="46"/>
      <c r="AD97" s="46"/>
    </row>
    <row r="98" spans="1:30">
      <c r="A98" s="47" t="s">
        <v>78</v>
      </c>
      <c r="B98" s="12">
        <f>COUNTIFS(入力用シート!$C$3:$QE$3,4,入力用シート!$C$20:$QE$20,B$1)</f>
        <v>0</v>
      </c>
      <c r="C98" s="12">
        <f>COUNTIFS(入力用シート!$C$3:$QE$3,4,入力用シート!$C$20:$QE$20,C$1)</f>
        <v>0</v>
      </c>
      <c r="D98" s="12">
        <f>COUNTIFS(入力用シート!$C$3:$QE$3,4,入力用シート!$C$20:$QE$20,D$1)</f>
        <v>0</v>
      </c>
      <c r="E98" s="12">
        <f>COUNTIFS(入力用シート!$C$3:$QE$3,4,入力用シート!$C$20:$QE$20,E$1)</f>
        <v>0</v>
      </c>
      <c r="F98" s="12">
        <f>COUNTIFS(入力用シート!$C$3:$QE$3,4,入力用シート!$C$20:$QE$20,F$1)</f>
        <v>0</v>
      </c>
      <c r="G98" s="12">
        <f>COUNTIFS(入力用シート!$C$3:$QE$3,4,入力用シート!$C$20:$QE$20,G$1)</f>
        <v>0</v>
      </c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53"/>
      <c r="AB98" s="46"/>
      <c r="AC98" s="46"/>
      <c r="AD98" s="46"/>
    </row>
    <row r="99" spans="1:30">
      <c r="A99" s="47" t="s">
        <v>79</v>
      </c>
      <c r="B99" s="12">
        <f>COUNTIFS(入力用シート!$C$3:$QE$3,5,入力用シート!$C$20:$QE$20,B$1)</f>
        <v>0</v>
      </c>
      <c r="C99" s="12">
        <f>COUNTIFS(入力用シート!$C$3:$QE$3,5,入力用シート!$C$20:$QE$20,C$1)</f>
        <v>0</v>
      </c>
      <c r="D99" s="12">
        <f>COUNTIFS(入力用シート!$C$3:$QE$3,5,入力用シート!$C$20:$QE$20,D$1)</f>
        <v>0</v>
      </c>
      <c r="E99" s="12">
        <f>COUNTIFS(入力用シート!$C$3:$QE$3,5,入力用シート!$C$20:$QE$20,E$1)</f>
        <v>0</v>
      </c>
      <c r="F99" s="12">
        <f>COUNTIFS(入力用シート!$C$3:$QE$3,5,入力用シート!$C$20:$QE$20,F$1)</f>
        <v>0</v>
      </c>
      <c r="G99" s="12">
        <f>COUNTIFS(入力用シート!$C$3:$QE$3,5,入力用シート!$C$20:$QE$20,G$1)</f>
        <v>0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53"/>
      <c r="AB99" s="46"/>
      <c r="AC99" s="46"/>
      <c r="AD99" s="46"/>
    </row>
    <row r="100" spans="1:30">
      <c r="B100" s="12">
        <f>COUNTIFS(入力用シート!$C$3:$QE$3,6,入力用シート!$C$20:$QE$20,B$1)</f>
        <v>0</v>
      </c>
      <c r="C100" s="12">
        <f>COUNTIFS(入力用シート!$C$3:$QE$3,6,入力用シート!$C$20:$QE$20,C$1)</f>
        <v>0</v>
      </c>
      <c r="D100" s="12">
        <f>COUNTIFS(入力用シート!$C$3:$QE$3,6,入力用シート!$C$20:$QE$20,D$1)</f>
        <v>0</v>
      </c>
      <c r="E100" s="12">
        <f>COUNTIFS(入力用シート!$C$3:$QE$3,6,入力用シート!$C$20:$QE$20,E$1)</f>
        <v>0</v>
      </c>
      <c r="F100" s="12">
        <f>COUNTIFS(入力用シート!$C$3:$QE$3,6,入力用シート!$C$20:$QE$20,F$1)</f>
        <v>0</v>
      </c>
      <c r="G100" s="12">
        <f>COUNTIFS(入力用シート!$C$3:$QE$3,6,入力用シート!$C$20:$QE$20,G$1)</f>
        <v>0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53"/>
      <c r="AB100" s="46"/>
      <c r="AC100" s="46"/>
      <c r="AD100" s="46"/>
    </row>
    <row r="101" spans="1:30">
      <c r="A101" s="47" t="s">
        <v>335</v>
      </c>
      <c r="B101" s="12">
        <f>COUNTIF(入力用シート!$C21:$QE21,B$1)</f>
        <v>0</v>
      </c>
      <c r="C101" s="12">
        <f>COUNTIF(入力用シート!$C21:$QE21,C$1)</f>
        <v>0</v>
      </c>
      <c r="D101" s="12">
        <f>COUNTIF(入力用シート!$C21:$QE21,D$1)</f>
        <v>0</v>
      </c>
      <c r="E101" s="12">
        <f>COUNTIF(入力用シート!$C21:$QE21,E$1)</f>
        <v>0</v>
      </c>
      <c r="F101" s="12">
        <f>COUNTIF(入力用シート!$C21:$QE21,F$1)</f>
        <v>0</v>
      </c>
      <c r="G101" s="12">
        <f>COUNTIF(入力用シート!$C21:$QE21,G$1)</f>
        <v>0</v>
      </c>
      <c r="H101" s="12">
        <f>COUNTIF(入力用シート!$C21:$QE21,H$1)</f>
        <v>0</v>
      </c>
      <c r="I101" s="12">
        <f>COUNTIF(入力用シート!$C21:$QE21,I$1)</f>
        <v>0</v>
      </c>
      <c r="J101" s="12">
        <f>COUNTIF(入力用シート!$C21:$QE21,J$1)</f>
        <v>0</v>
      </c>
      <c r="K101" s="12">
        <f>COUNTIF(入力用シート!$C21:$QE21,K$1)</f>
        <v>0</v>
      </c>
      <c r="L101" s="12">
        <f>COUNTIF(入力用シート!$C21:$QE21,L$1)</f>
        <v>0</v>
      </c>
      <c r="M101" s="12">
        <f>COUNTIF(入力用シート!$C21:$QE21,M$1)</f>
        <v>0</v>
      </c>
      <c r="N101" s="12">
        <f>COUNTIF(入力用シート!$C21:$QE21,N$1)</f>
        <v>0</v>
      </c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53"/>
      <c r="AB101" s="46"/>
      <c r="AC101" s="46"/>
      <c r="AD101" s="46"/>
    </row>
    <row r="102" spans="1:30">
      <c r="A102" s="47" t="s">
        <v>75</v>
      </c>
      <c r="B102" s="12">
        <f>COUNTIFS(入力用シート!$C$3:$QE$3,1,入力用シート!$C$21:$QE$21,B$1)</f>
        <v>0</v>
      </c>
      <c r="C102" s="12">
        <f>COUNTIFS(入力用シート!$C$3:$QE$3,1,入力用シート!$C$21:$QE$21,C$1)</f>
        <v>0</v>
      </c>
      <c r="D102" s="12">
        <f>COUNTIFS(入力用シート!$C$3:$QE$3,1,入力用シート!$C$21:$QE$21,D$1)</f>
        <v>0</v>
      </c>
      <c r="E102" s="12">
        <f>COUNTIFS(入力用シート!$C$3:$QE$3,1,入力用シート!$C$21:$QE$21,E$1)</f>
        <v>0</v>
      </c>
      <c r="F102" s="12">
        <f>COUNTIFS(入力用シート!$C$3:$QE$3,1,入力用シート!$C$21:$QE$21,F$1)</f>
        <v>0</v>
      </c>
      <c r="G102" s="12">
        <f>COUNTIFS(入力用シート!$C$3:$QE$3,1,入力用シート!$C$21:$QE$21,G$1)</f>
        <v>0</v>
      </c>
      <c r="H102" s="12">
        <f>COUNTIFS(入力用シート!$C$3:$QE$3,1,入力用シート!$C$21:$QE$21,H$1)</f>
        <v>0</v>
      </c>
      <c r="I102" s="12">
        <f>COUNTIFS(入力用シート!$C$3:$QE$3,1,入力用シート!$C$21:$QE$21,I$1)</f>
        <v>0</v>
      </c>
      <c r="J102" s="12">
        <f>COUNTIFS(入力用シート!$C$3:$QE$3,1,入力用シート!$C$21:$QE$21,J$1)</f>
        <v>0</v>
      </c>
      <c r="K102" s="12">
        <f>COUNTIFS(入力用シート!$C$3:$QE$3,1,入力用シート!$C$21:$QE$21,K$1)</f>
        <v>0</v>
      </c>
      <c r="L102" s="12">
        <f>COUNTIFS(入力用シート!$C$3:$QE$3,1,入力用シート!$C$21:$QE$21,L$1)</f>
        <v>0</v>
      </c>
      <c r="M102" s="12">
        <f>COUNTIFS(入力用シート!$C$3:$QE$3,1,入力用シート!$C$21:$QE$21,M$1)</f>
        <v>0</v>
      </c>
      <c r="N102" s="12">
        <f>COUNTIFS(入力用シート!$C$3:$QE$3,1,入力用シート!$C$21:$QE$21,N$1)</f>
        <v>0</v>
      </c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53"/>
      <c r="AB102" s="46"/>
      <c r="AC102" s="46"/>
      <c r="AD102" s="46"/>
    </row>
    <row r="103" spans="1:30">
      <c r="A103" s="47" t="s">
        <v>76</v>
      </c>
      <c r="B103" s="12">
        <f>COUNTIFS(入力用シート!$C$3:$QE$3,2,入力用シート!$C$21:$QE$21,B$1)</f>
        <v>0</v>
      </c>
      <c r="C103" s="12">
        <f>COUNTIFS(入力用シート!$C$3:$QE$3,2,入力用シート!$C$21:$QE$21,C$1)</f>
        <v>0</v>
      </c>
      <c r="D103" s="12">
        <f>COUNTIFS(入力用シート!$C$3:$QE$3,2,入力用シート!$C$21:$QE$21,D$1)</f>
        <v>0</v>
      </c>
      <c r="E103" s="12">
        <f>COUNTIFS(入力用シート!$C$3:$QE$3,2,入力用シート!$C$21:$QE$21,E$1)</f>
        <v>0</v>
      </c>
      <c r="F103" s="12">
        <f>COUNTIFS(入力用シート!$C$3:$QE$3,2,入力用シート!$C$21:$QE$21,F$1)</f>
        <v>0</v>
      </c>
      <c r="G103" s="12">
        <f>COUNTIFS(入力用シート!$C$3:$QE$3,2,入力用シート!$C$21:$QE$21,G$1)</f>
        <v>0</v>
      </c>
      <c r="H103" s="12">
        <f>COUNTIFS(入力用シート!$C$3:$QE$3,2,入力用シート!$C$21:$QE$21,H$1)</f>
        <v>0</v>
      </c>
      <c r="I103" s="12">
        <f>COUNTIFS(入力用シート!$C$3:$QE$3,2,入力用シート!$C$21:$QE$21,I$1)</f>
        <v>0</v>
      </c>
      <c r="J103" s="12">
        <f>COUNTIFS(入力用シート!$C$3:$QE$3,2,入力用シート!$C$21:$QE$21,J$1)</f>
        <v>0</v>
      </c>
      <c r="K103" s="12">
        <f>COUNTIFS(入力用シート!$C$3:$QE$3,2,入力用シート!$C$21:$QE$21,K$1)</f>
        <v>0</v>
      </c>
      <c r="L103" s="12">
        <f>COUNTIFS(入力用シート!$C$3:$QE$3,2,入力用シート!$C$21:$QE$21,L$1)</f>
        <v>0</v>
      </c>
      <c r="M103" s="12">
        <f>COUNTIFS(入力用シート!$C$3:$QE$3,2,入力用シート!$C$21:$QE$21,M$1)</f>
        <v>0</v>
      </c>
      <c r="N103" s="12">
        <f>COUNTIFS(入力用シート!$C$3:$QE$3,2,入力用シート!$C$21:$QE$21,N$1)</f>
        <v>0</v>
      </c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53"/>
      <c r="AB103" s="46"/>
      <c r="AC103" s="46"/>
      <c r="AD103" s="46"/>
    </row>
    <row r="104" spans="1:30">
      <c r="A104" s="47" t="s">
        <v>77</v>
      </c>
      <c r="B104" s="12">
        <f>COUNTIFS(入力用シート!$C$3:$QE$3,3,入力用シート!$C$21:$QE$21,B$1)</f>
        <v>0</v>
      </c>
      <c r="C104" s="12">
        <f>COUNTIFS(入力用シート!$C$3:$QE$3,3,入力用シート!$C$21:$QE$21,C$1)</f>
        <v>0</v>
      </c>
      <c r="D104" s="12">
        <f>COUNTIFS(入力用シート!$C$3:$QE$3,3,入力用シート!$C$21:$QE$21,D$1)</f>
        <v>0</v>
      </c>
      <c r="E104" s="12">
        <f>COUNTIFS(入力用シート!$C$3:$QE$3,3,入力用シート!$C$21:$QE$21,E$1)</f>
        <v>0</v>
      </c>
      <c r="F104" s="12">
        <f>COUNTIFS(入力用シート!$C$3:$QE$3,3,入力用シート!$C$21:$QE$21,F$1)</f>
        <v>0</v>
      </c>
      <c r="G104" s="12">
        <f>COUNTIFS(入力用シート!$C$3:$QE$3,3,入力用シート!$C$21:$QE$21,G$1)</f>
        <v>0</v>
      </c>
      <c r="H104" s="12">
        <f>COUNTIFS(入力用シート!$C$3:$QE$3,3,入力用シート!$C$21:$QE$21,H$1)</f>
        <v>0</v>
      </c>
      <c r="I104" s="12">
        <f>COUNTIFS(入力用シート!$C$3:$QE$3,3,入力用シート!$C$21:$QE$21,I$1)</f>
        <v>0</v>
      </c>
      <c r="J104" s="12">
        <f>COUNTIFS(入力用シート!$C$3:$QE$3,3,入力用シート!$C$21:$QE$21,J$1)</f>
        <v>0</v>
      </c>
      <c r="K104" s="12">
        <f>COUNTIFS(入力用シート!$C$3:$QE$3,3,入力用シート!$C$21:$QE$21,K$1)</f>
        <v>0</v>
      </c>
      <c r="L104" s="12">
        <f>COUNTIFS(入力用シート!$C$3:$QE$3,3,入力用シート!$C$21:$QE$21,L$1)</f>
        <v>0</v>
      </c>
      <c r="M104" s="12">
        <f>COUNTIFS(入力用シート!$C$3:$QE$3,3,入力用シート!$C$21:$QE$21,M$1)</f>
        <v>0</v>
      </c>
      <c r="N104" s="12">
        <f>COUNTIFS(入力用シート!$C$3:$QE$3,3,入力用シート!$C$21:$QE$21,N$1)</f>
        <v>0</v>
      </c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53"/>
      <c r="AB104" s="46"/>
      <c r="AC104" s="46"/>
      <c r="AD104" s="46"/>
    </row>
    <row r="105" spans="1:30">
      <c r="A105" s="47" t="s">
        <v>78</v>
      </c>
      <c r="B105" s="12">
        <f>COUNTIFS(入力用シート!$C$3:$QE$3,4,入力用シート!$C$21:$QE$21,B$1)</f>
        <v>0</v>
      </c>
      <c r="C105" s="12">
        <f>COUNTIFS(入力用シート!$C$3:$QE$3,4,入力用シート!$C$21:$QE$21,C$1)</f>
        <v>0</v>
      </c>
      <c r="D105" s="12">
        <f>COUNTIFS(入力用シート!$C$3:$QE$3,4,入力用シート!$C$21:$QE$21,D$1)</f>
        <v>0</v>
      </c>
      <c r="E105" s="12">
        <f>COUNTIFS(入力用シート!$C$3:$QE$3,4,入力用シート!$C$21:$QE$21,E$1)</f>
        <v>0</v>
      </c>
      <c r="F105" s="12">
        <f>COUNTIFS(入力用シート!$C$3:$QE$3,4,入力用シート!$C$21:$QE$21,F$1)</f>
        <v>0</v>
      </c>
      <c r="G105" s="12">
        <f>COUNTIFS(入力用シート!$C$3:$QE$3,4,入力用シート!$C$21:$QE$21,G$1)</f>
        <v>0</v>
      </c>
      <c r="H105" s="12">
        <f>COUNTIFS(入力用シート!$C$3:$QE$3,4,入力用シート!$C$21:$QE$21,H$1)</f>
        <v>0</v>
      </c>
      <c r="I105" s="12">
        <f>COUNTIFS(入力用シート!$C$3:$QE$3,4,入力用シート!$C$21:$QE$21,I$1)</f>
        <v>0</v>
      </c>
      <c r="J105" s="12">
        <f>COUNTIFS(入力用シート!$C$3:$QE$3,4,入力用シート!$C$21:$QE$21,J$1)</f>
        <v>0</v>
      </c>
      <c r="K105" s="12">
        <f>COUNTIFS(入力用シート!$C$3:$QE$3,4,入力用シート!$C$21:$QE$21,K$1)</f>
        <v>0</v>
      </c>
      <c r="L105" s="12">
        <f>COUNTIFS(入力用シート!$C$3:$QE$3,4,入力用シート!$C$21:$QE$21,L$1)</f>
        <v>0</v>
      </c>
      <c r="M105" s="12">
        <f>COUNTIFS(入力用シート!$C$3:$QE$3,4,入力用シート!$C$21:$QE$21,M$1)</f>
        <v>0</v>
      </c>
      <c r="N105" s="12">
        <f>COUNTIFS(入力用シート!$C$3:$QE$3,4,入力用シート!$C$21:$QE$21,N$1)</f>
        <v>0</v>
      </c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53"/>
      <c r="AB105" s="46"/>
      <c r="AC105" s="46"/>
      <c r="AD105" s="46"/>
    </row>
    <row r="106" spans="1:30">
      <c r="A106" s="47" t="s">
        <v>79</v>
      </c>
      <c r="B106" s="12">
        <f>COUNTIFS(入力用シート!$C$3:$QE$3,5,入力用シート!$C$21:$QE$21,B$1)</f>
        <v>0</v>
      </c>
      <c r="C106" s="12">
        <f>COUNTIFS(入力用シート!$C$3:$QE$3,5,入力用シート!$C$21:$QE$21,C$1)</f>
        <v>0</v>
      </c>
      <c r="D106" s="12">
        <f>COUNTIFS(入力用シート!$C$3:$QE$3,5,入力用シート!$C$21:$QE$21,D$1)</f>
        <v>0</v>
      </c>
      <c r="E106" s="12">
        <f>COUNTIFS(入力用シート!$C$3:$QE$3,5,入力用シート!$C$21:$QE$21,E$1)</f>
        <v>0</v>
      </c>
      <c r="F106" s="12">
        <f>COUNTIFS(入力用シート!$C$3:$QE$3,5,入力用シート!$C$21:$QE$21,F$1)</f>
        <v>0</v>
      </c>
      <c r="G106" s="12">
        <f>COUNTIFS(入力用シート!$C$3:$QE$3,5,入力用シート!$C$21:$QE$21,G$1)</f>
        <v>0</v>
      </c>
      <c r="H106" s="12">
        <f>COUNTIFS(入力用シート!$C$3:$QE$3,5,入力用シート!$C$21:$QE$21,H$1)</f>
        <v>0</v>
      </c>
      <c r="I106" s="12">
        <f>COUNTIFS(入力用シート!$C$3:$QE$3,5,入力用シート!$C$21:$QE$21,I$1)</f>
        <v>0</v>
      </c>
      <c r="J106" s="12">
        <f>COUNTIFS(入力用シート!$C$3:$QE$3,5,入力用シート!$C$21:$QE$21,J$1)</f>
        <v>0</v>
      </c>
      <c r="K106" s="12">
        <f>COUNTIFS(入力用シート!$C$3:$QE$3,5,入力用シート!$C$21:$QE$21,K$1)</f>
        <v>0</v>
      </c>
      <c r="L106" s="12">
        <f>COUNTIFS(入力用シート!$C$3:$QE$3,5,入力用シート!$C$21:$QE$21,L$1)</f>
        <v>0</v>
      </c>
      <c r="M106" s="12">
        <f>COUNTIFS(入力用シート!$C$3:$QE$3,5,入力用シート!$C$21:$QE$21,M$1)</f>
        <v>0</v>
      </c>
      <c r="N106" s="12">
        <f>COUNTIFS(入力用シート!$C$3:$QE$3,5,入力用シート!$C$21:$QE$21,N$1)</f>
        <v>0</v>
      </c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53"/>
      <c r="AB106" s="46"/>
      <c r="AC106" s="46"/>
      <c r="AD106" s="46"/>
    </row>
    <row r="107" spans="1:30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53"/>
      <c r="AB107" s="46"/>
      <c r="AC107" s="46"/>
      <c r="AD107" s="46"/>
    </row>
    <row r="108" spans="1:30">
      <c r="A108" s="47" t="s">
        <v>14</v>
      </c>
      <c r="B108" s="12">
        <f>COUNTIF(入力用シート!$N24:$QE24,B$1)</f>
        <v>0</v>
      </c>
      <c r="C108" s="12">
        <f>COUNTIF(入力用シート!$N24:$QE24,C$1)</f>
        <v>0</v>
      </c>
      <c r="D108" s="12">
        <f>COUNTIF(入力用シート!$N24:$QE24,D$1)</f>
        <v>0</v>
      </c>
      <c r="E108" s="12">
        <f>COUNTIF(入力用シート!$N24:$QE24,E$1)</f>
        <v>0</v>
      </c>
      <c r="F108" s="12">
        <f>COUNTIF(入力用シート!$N24:$QE24,F$1)</f>
        <v>0</v>
      </c>
      <c r="G108" s="12">
        <f>COUNTIF(入力用シート!$N24:$QE24,G$1)</f>
        <v>0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53"/>
      <c r="AB108" s="46"/>
      <c r="AC108" s="46"/>
      <c r="AD108" s="46"/>
    </row>
    <row r="109" spans="1:30">
      <c r="A109" s="47" t="s">
        <v>75</v>
      </c>
      <c r="B109" s="12">
        <f>COUNTIFS(入力用シート!$C$3:$QE$3,1,入力用シート!$C24:$QE$24,B$1)</f>
        <v>0</v>
      </c>
      <c r="C109" s="12">
        <f>COUNTIFS(入力用シート!$C$3:$QE$3,1,入力用シート!$C24:$QE$24,C$1)</f>
        <v>0</v>
      </c>
      <c r="D109" s="12">
        <f>COUNTIFS(入力用シート!$C$3:$QE$3,1,入力用シート!$C24:$QE$24,D$1)</f>
        <v>0</v>
      </c>
      <c r="E109" s="12">
        <f>COUNTIFS(入力用シート!$C$3:$QE$3,1,入力用シート!$C24:$QE$24,E$1)</f>
        <v>0</v>
      </c>
      <c r="F109" s="12">
        <f>COUNTIFS(入力用シート!$C$3:$QE$3,1,入力用シート!$C24:$QE$24,F$1)</f>
        <v>0</v>
      </c>
      <c r="G109" s="12">
        <f>COUNTIFS(入力用シート!$C$3:$QE$3,1,入力用シート!$C24:$QE$24,G$1)</f>
        <v>0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53"/>
      <c r="AB109" s="46"/>
      <c r="AC109" s="46"/>
      <c r="AD109" s="46"/>
    </row>
    <row r="110" spans="1:30">
      <c r="A110" s="47" t="s">
        <v>76</v>
      </c>
      <c r="B110" s="12">
        <f>COUNTIFS(入力用シート!$C$3:$QE$3,2,入力用シート!$C$24:$QE24,B$1)</f>
        <v>0</v>
      </c>
      <c r="C110" s="12">
        <f>COUNTIFS(入力用シート!$C$3:$QE$3,2,入力用シート!$C$24:$QE24,C$1)</f>
        <v>0</v>
      </c>
      <c r="D110" s="12">
        <f>COUNTIFS(入力用シート!$C$3:$QE$3,2,入力用シート!$C$24:$QE24,D$1)</f>
        <v>0</v>
      </c>
      <c r="E110" s="12">
        <f>COUNTIFS(入力用シート!$C$3:$QE$3,2,入力用シート!$C$24:$QE24,E$1)</f>
        <v>0</v>
      </c>
      <c r="F110" s="12">
        <f>COUNTIFS(入力用シート!$C$3:$QE$3,2,入力用シート!$C$24:$QE24,F$1)</f>
        <v>0</v>
      </c>
      <c r="G110" s="12">
        <f>COUNTIFS(入力用シート!$C$3:$QE$3,2,入力用シート!$C$24:$QE24,G$1)</f>
        <v>0</v>
      </c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53"/>
      <c r="AB110" s="46"/>
      <c r="AC110" s="46"/>
      <c r="AD110" s="46"/>
    </row>
    <row r="111" spans="1:30">
      <c r="A111" s="47" t="s">
        <v>77</v>
      </c>
      <c r="B111" s="12">
        <f>COUNTIFS(入力用シート!$C$3:$QE$3,3,入力用シート!$C$24:$QE24,B$1)</f>
        <v>0</v>
      </c>
      <c r="C111" s="12">
        <f>COUNTIFS(入力用シート!$C$3:$QE$3,3,入力用シート!$C$24:$QE24,C$1)</f>
        <v>0</v>
      </c>
      <c r="D111" s="12">
        <f>COUNTIFS(入力用シート!$C$3:$QE$3,3,入力用シート!$C$24:$QE24,D$1)</f>
        <v>0</v>
      </c>
      <c r="E111" s="12">
        <f>COUNTIFS(入力用シート!$C$3:$QE$3,3,入力用シート!$C$24:$QE24,E$1)</f>
        <v>0</v>
      </c>
      <c r="F111" s="12">
        <f>COUNTIFS(入力用シート!$C$3:$QE$3,3,入力用シート!$C$24:$QE24,F$1)</f>
        <v>0</v>
      </c>
      <c r="G111" s="12">
        <f>COUNTIFS(入力用シート!$C$3:$QE$3,3,入力用シート!$C$24:$QE24,G$1)</f>
        <v>0</v>
      </c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53"/>
      <c r="AB111" s="46"/>
      <c r="AC111" s="46"/>
      <c r="AD111" s="46"/>
    </row>
    <row r="112" spans="1:30">
      <c r="A112" s="47" t="s">
        <v>78</v>
      </c>
      <c r="B112" s="12">
        <f>COUNTIFS(入力用シート!$C$3:$QE$3,4,入力用シート!$C$24:$QE24,B$1)</f>
        <v>0</v>
      </c>
      <c r="C112" s="12">
        <f>COUNTIFS(入力用シート!$C$3:$QE$3,4,入力用シート!$C$24:$QE24,C$1)</f>
        <v>0</v>
      </c>
      <c r="D112" s="12">
        <f>COUNTIFS(入力用シート!$C$3:$QE$3,4,入力用シート!$C$24:$QE24,D$1)</f>
        <v>0</v>
      </c>
      <c r="E112" s="12">
        <f>COUNTIFS(入力用シート!$C$3:$QE$3,4,入力用シート!$C$24:$QE24,E$1)</f>
        <v>0</v>
      </c>
      <c r="F112" s="12">
        <f>COUNTIFS(入力用シート!$C$3:$QE$3,4,入力用シート!$C$24:$QE24,F$1)</f>
        <v>0</v>
      </c>
      <c r="G112" s="12">
        <f>COUNTIFS(入力用シート!$C$3:$QE$3,4,入力用シート!$C$24:$QE24,G$1)</f>
        <v>0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53"/>
      <c r="AB112" s="46"/>
      <c r="AC112" s="46"/>
      <c r="AD112" s="46"/>
    </row>
    <row r="113" spans="1:30">
      <c r="A113" s="47" t="s">
        <v>163</v>
      </c>
      <c r="B113" s="12">
        <f>COUNTIFS(入力用シート!$C$3:$QE$3,5,入力用シート!$C$24:$QE24,B$1)</f>
        <v>0</v>
      </c>
      <c r="C113" s="12">
        <f>COUNTIFS(入力用シート!$C$3:$QE$3,5,入力用シート!$C$24:$QE24,C$1)</f>
        <v>0</v>
      </c>
      <c r="D113" s="12">
        <f>COUNTIFS(入力用シート!$C$3:$QE$3,5,入力用シート!$C$24:$QE24,D$1)</f>
        <v>0</v>
      </c>
      <c r="E113" s="12">
        <f>COUNTIFS(入力用シート!$C$3:$QE$3,5,入力用シート!$C$24:$QE24,E$1)</f>
        <v>0</v>
      </c>
      <c r="F113" s="12">
        <f>COUNTIFS(入力用シート!$C$3:$QE$3,5,入力用シート!$C$24:$QE24,F$1)</f>
        <v>0</v>
      </c>
      <c r="G113" s="12">
        <f>COUNTIFS(入力用シート!$C$3:$QE$3,5,入力用シート!$C$24:$QE24,G$1)</f>
        <v>0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53"/>
      <c r="AB113" s="46"/>
      <c r="AC113" s="46"/>
      <c r="AD113" s="46"/>
    </row>
    <row r="114" spans="1:30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53"/>
      <c r="AB114" s="46"/>
      <c r="AC114" s="46"/>
      <c r="AD114" s="46"/>
    </row>
    <row r="115" spans="1:30">
      <c r="A115" s="47" t="s">
        <v>457</v>
      </c>
      <c r="B115" s="12">
        <f>COUNTIF(入力用シート!$C25:$QE27,B$1)</f>
        <v>0</v>
      </c>
      <c r="C115" s="12">
        <f>COUNTIF(入力用シート!$C25:$QE27,C$1)</f>
        <v>0</v>
      </c>
      <c r="D115" s="12">
        <f>COUNTIF(入力用シート!$C25:$QE27,D$1)</f>
        <v>0</v>
      </c>
      <c r="E115" s="12">
        <f>COUNTIF(入力用シート!$C25:$QE27,E$1)</f>
        <v>0</v>
      </c>
      <c r="F115" s="12">
        <f>COUNTIF(入力用シート!$C25:$QE27,F$1)</f>
        <v>0</v>
      </c>
      <c r="G115" s="12">
        <f>COUNTIF(入力用シート!$C25:$QE27,G$1)</f>
        <v>0</v>
      </c>
      <c r="H115" s="12">
        <f>COUNTIF(入力用シート!$C25:$QE27,H$1)</f>
        <v>0</v>
      </c>
      <c r="I115" s="12">
        <f>COUNTIF(入力用シート!$C25:$QE27,I$1)</f>
        <v>0</v>
      </c>
      <c r="J115" s="12">
        <f>COUNTIF(入力用シート!$C25:$QE27,J$1)</f>
        <v>0</v>
      </c>
      <c r="K115" s="12">
        <f>COUNTIF(入力用シート!$C25:$QE27,K$1)</f>
        <v>0</v>
      </c>
      <c r="L115" s="12">
        <f>COUNTIF(入力用シート!$C25:$QE27,L$1)</f>
        <v>0</v>
      </c>
      <c r="M115" s="12">
        <f>COUNTIF(入力用シート!$C25:$QE27,M$1)</f>
        <v>0</v>
      </c>
      <c r="N115" s="12">
        <f>COUNTIF(入力用シート!$C25:$QE27,N$1)</f>
        <v>0</v>
      </c>
      <c r="O115" s="12">
        <f>COUNTIF(入力用シート!$C25:$QE27,O$1)</f>
        <v>0</v>
      </c>
      <c r="P115" s="12">
        <f>COUNTIF(入力用シート!$C25:$QE27,P$1)</f>
        <v>0</v>
      </c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53"/>
      <c r="AB115" s="46"/>
      <c r="AC115" s="46"/>
      <c r="AD115" s="46"/>
    </row>
    <row r="116" spans="1:30">
      <c r="A116" s="47" t="s">
        <v>75</v>
      </c>
      <c r="B116" s="12">
        <f>COUNTIFS(入力用シート!$C$3:$QE$3,1,入力用シート!$C$25:$QE$25,B$1)+COUNTIFS(入力用シート!$C$3:$QE$3,1,入力用シート!$C$26:$QE$26,B$1)+COUNTIFS(入力用シート!$C$3:$QE$3,1,入力用シート!$C$27:$QE$27,B$1)</f>
        <v>0</v>
      </c>
      <c r="C116" s="12">
        <f>COUNTIFS(入力用シート!$C$3:$QE$3,1,入力用シート!$C$25:$QE$25,C$1)+COUNTIFS(入力用シート!$C$3:$QE$3,1,入力用シート!$C$26:$QE$26,C$1)+COUNTIFS(入力用シート!$C$3:$QE$3,1,入力用シート!$C$27:$QE$27,C$1)</f>
        <v>0</v>
      </c>
      <c r="D116" s="12">
        <f>COUNTIFS(入力用シート!$C$3:$QE$3,1,入力用シート!$C$25:$QE$25,D$1)+COUNTIFS(入力用シート!$C$3:$QE$3,1,入力用シート!$C$26:$QE$26,D$1)+COUNTIFS(入力用シート!$C$3:$QE$3,1,入力用シート!$C$27:$QE$27,D$1)</f>
        <v>0</v>
      </c>
      <c r="E116" s="12">
        <f>COUNTIFS(入力用シート!$C$3:$QE$3,1,入力用シート!$C$25:$QE$25,E$1)+COUNTIFS(入力用シート!$C$3:$QE$3,1,入力用シート!$C$26:$QE$26,E$1)+COUNTIFS(入力用シート!$C$3:$QE$3,1,入力用シート!$C$27:$QE$27,E$1)</f>
        <v>0</v>
      </c>
      <c r="F116" s="12">
        <f>COUNTIFS(入力用シート!$C$3:$QE$3,1,入力用シート!$C$25:$QE$25,F$1)+COUNTIFS(入力用シート!$C$3:$QE$3,1,入力用シート!$C$26:$QE$26,F$1)+COUNTIFS(入力用シート!$C$3:$QE$3,1,入力用シート!$C$27:$QE$27,F$1)</f>
        <v>0</v>
      </c>
      <c r="G116" s="12">
        <f>COUNTIFS(入力用シート!$C$3:$QE$3,1,入力用シート!$C$25:$QE$25,G$1)+COUNTIFS(入力用シート!$C$3:$QE$3,1,入力用シート!$C$26:$QE$26,G$1)+COUNTIFS(入力用シート!$C$3:$QE$3,1,入力用シート!$C$27:$QE$27,G$1)</f>
        <v>0</v>
      </c>
      <c r="H116" s="12">
        <f>COUNTIFS(入力用シート!$C$3:$QE$3,1,入力用シート!$C$25:$QE$25,H$1)+COUNTIFS(入力用シート!$C$3:$QE$3,1,入力用シート!$C$26:$QE$26,H$1)+COUNTIFS(入力用シート!$C$3:$QE$3,1,入力用シート!$C$27:$QE$27,H$1)</f>
        <v>0</v>
      </c>
      <c r="I116" s="12">
        <f>COUNTIFS(入力用シート!$C$3:$QE$3,1,入力用シート!$C$25:$QE$25,I$1)+COUNTIFS(入力用シート!$C$3:$QE$3,1,入力用シート!$C$26:$QE$26,I$1)+COUNTIFS(入力用シート!$C$3:$QE$3,1,入力用シート!$C$27:$QE$27,I$1)</f>
        <v>0</v>
      </c>
      <c r="J116" s="12">
        <f>COUNTIFS(入力用シート!$C$3:$QE$3,1,入力用シート!$C$25:$QE$25,J$1)+COUNTIFS(入力用シート!$C$3:$QE$3,1,入力用シート!$C$26:$QE$26,J$1)+COUNTIFS(入力用シート!$C$3:$QE$3,1,入力用シート!$C$27:$QE$27,J$1)</f>
        <v>0</v>
      </c>
      <c r="K116" s="12">
        <f>COUNTIFS(入力用シート!$C$3:$QE$3,1,入力用シート!$C$25:$QE$25,K$1)+COUNTIFS(入力用シート!$C$3:$QE$3,1,入力用シート!$C$26:$QE$26,K$1)+COUNTIFS(入力用シート!$C$3:$QE$3,1,入力用シート!$C$27:$QE$27,K$1)</f>
        <v>0</v>
      </c>
      <c r="L116" s="12">
        <f>COUNTIFS(入力用シート!$C$3:$QE$3,1,入力用シート!$C$25:$QE$25,L$1)+COUNTIFS(入力用シート!$C$3:$QE$3,1,入力用シート!$C$26:$QE$26,L$1)+COUNTIFS(入力用シート!$C$3:$QE$3,1,入力用シート!$C$27:$QE$27,L$1)</f>
        <v>0</v>
      </c>
      <c r="M116" s="12">
        <f>COUNTIFS(入力用シート!$C$3:$QE$3,1,入力用シート!$C$25:$QE$25,M$1)+COUNTIFS(入力用シート!$C$3:$QE$3,1,入力用シート!$C$26:$QE$26,M$1)+COUNTIFS(入力用シート!$C$3:$QE$3,1,入力用シート!$C$27:$QE$27,M$1)</f>
        <v>0</v>
      </c>
      <c r="N116" s="12">
        <f>COUNTIFS(入力用シート!$C$3:$QE$3,1,入力用シート!$C$25:$QE$25,N$1)+COUNTIFS(入力用シート!$C$3:$QE$3,1,入力用シート!$C$26:$QE$26,N$1)+COUNTIFS(入力用シート!$C$3:$QE$3,1,入力用シート!$C$27:$QE$27,N$1)</f>
        <v>0</v>
      </c>
      <c r="O116" s="12">
        <f>COUNTIFS(入力用シート!$C$3:$QE$3,1,入力用シート!$C$25:$QE$25,O$1)+COUNTIFS(入力用シート!$C$3:$QE$3,1,入力用シート!$C$26:$QE$26,O$1)+COUNTIFS(入力用シート!$C$3:$QE$3,1,入力用シート!$C$27:$QE$27,O$1)</f>
        <v>0</v>
      </c>
      <c r="P116" s="12">
        <f>COUNTIFS(入力用シート!$C$3:$QE$3,1,入力用シート!$C$25:$QE$25,P$1)+COUNTIFS(入力用シート!$C$3:$QE$3,1,入力用シート!$C$26:$QE$26,P$1)+COUNTIFS(入力用シート!$C$3:$QE$3,1,入力用シート!$C$27:$QE$27,P$1)</f>
        <v>0</v>
      </c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53"/>
      <c r="AB116" s="46"/>
      <c r="AC116" s="46"/>
      <c r="AD116" s="46"/>
    </row>
    <row r="117" spans="1:30">
      <c r="A117" s="47" t="s">
        <v>76</v>
      </c>
      <c r="B117" s="12">
        <f>COUNTIFS(入力用シート!$C$3:$QE$3,2,入力用シート!$C$25:$QE$25,B$1)+COUNTIFS(入力用シート!$C$3:$QE$3,2,入力用シート!$C$26:$QE$26,B$1)+COUNTIFS(入力用シート!$C$3:$QE$3,2,入力用シート!$C$27:$QE$27,B$1)</f>
        <v>0</v>
      </c>
      <c r="C117" s="12">
        <f>COUNTIFS(入力用シート!$C$3:$QE$3,2,入力用シート!$C$25:$QE$25,C$1)+COUNTIFS(入力用シート!$C$3:$QE$3,2,入力用シート!$C$26:$QE$26,C$1)+COUNTIFS(入力用シート!$C$3:$QE$3,2,入力用シート!$C$27:$QE$27,C$1)</f>
        <v>0</v>
      </c>
      <c r="D117" s="12">
        <f>COUNTIFS(入力用シート!$C$3:$QE$3,2,入力用シート!$C$25:$QE$25,D$1)+COUNTIFS(入力用シート!$C$3:$QE$3,2,入力用シート!$C$26:$QE$26,D$1)+COUNTIFS(入力用シート!$C$3:$QE$3,2,入力用シート!$C$27:$QE$27,D$1)</f>
        <v>0</v>
      </c>
      <c r="E117" s="12">
        <f>COUNTIFS(入力用シート!$C$3:$QE$3,2,入力用シート!$C$25:$QE$25,E$1)+COUNTIFS(入力用シート!$C$3:$QE$3,2,入力用シート!$C$26:$QE$26,E$1)+COUNTIFS(入力用シート!$C$3:$QE$3,2,入力用シート!$C$27:$QE$27,E$1)</f>
        <v>0</v>
      </c>
      <c r="F117" s="12">
        <f>COUNTIFS(入力用シート!$C$3:$QE$3,2,入力用シート!$C$25:$QE$25,F$1)+COUNTIFS(入力用シート!$C$3:$QE$3,2,入力用シート!$C$26:$QE$26,F$1)+COUNTIFS(入力用シート!$C$3:$QE$3,2,入力用シート!$C$27:$QE$27,F$1)</f>
        <v>0</v>
      </c>
      <c r="G117" s="12">
        <f>COUNTIFS(入力用シート!$C$3:$QE$3,2,入力用シート!$C$25:$QE$25,G$1)+COUNTIFS(入力用シート!$C$3:$QE$3,2,入力用シート!$C$26:$QE$26,G$1)+COUNTIFS(入力用シート!$C$3:$QE$3,2,入力用シート!$C$27:$QE$27,G$1)</f>
        <v>0</v>
      </c>
      <c r="H117" s="12">
        <f>COUNTIFS(入力用シート!$C$3:$QE$3,2,入力用シート!$C$25:$QE$25,H$1)+COUNTIFS(入力用シート!$C$3:$QE$3,2,入力用シート!$C$26:$QE$26,H$1)+COUNTIFS(入力用シート!$C$3:$QE$3,2,入力用シート!$C$27:$QE$27,H$1)</f>
        <v>0</v>
      </c>
      <c r="I117" s="12">
        <f>COUNTIFS(入力用シート!$C$3:$QE$3,2,入力用シート!$C$25:$QE$25,I$1)+COUNTIFS(入力用シート!$C$3:$QE$3,2,入力用シート!$C$26:$QE$26,I$1)+COUNTIFS(入力用シート!$C$3:$QE$3,2,入力用シート!$C$27:$QE$27,I$1)</f>
        <v>0</v>
      </c>
      <c r="J117" s="12">
        <f>COUNTIFS(入力用シート!$C$3:$QE$3,2,入力用シート!$C$25:$QE$25,J$1)+COUNTIFS(入力用シート!$C$3:$QE$3,2,入力用シート!$C$26:$QE$26,J$1)+COUNTIFS(入力用シート!$C$3:$QE$3,2,入力用シート!$C$27:$QE$27,J$1)</f>
        <v>0</v>
      </c>
      <c r="K117" s="12">
        <f>COUNTIFS(入力用シート!$C$3:$QE$3,2,入力用シート!$C$25:$QE$25,K$1)+COUNTIFS(入力用シート!$C$3:$QE$3,2,入力用シート!$C$26:$QE$26,K$1)+COUNTIFS(入力用シート!$C$3:$QE$3,2,入力用シート!$C$27:$QE$27,K$1)</f>
        <v>0</v>
      </c>
      <c r="L117" s="12">
        <f>COUNTIFS(入力用シート!$C$3:$QE$3,2,入力用シート!$C$25:$QE$25,L$1)+COUNTIFS(入力用シート!$C$3:$QE$3,2,入力用シート!$C$26:$QE$26,L$1)+COUNTIFS(入力用シート!$C$3:$QE$3,2,入力用シート!$C$27:$QE$27,L$1)</f>
        <v>0</v>
      </c>
      <c r="M117" s="12">
        <f>COUNTIFS(入力用シート!$C$3:$QE$3,2,入力用シート!$C$25:$QE$25,M$1)+COUNTIFS(入力用シート!$C$3:$QE$3,2,入力用シート!$C$26:$QE$26,M$1)+COUNTIFS(入力用シート!$C$3:$QE$3,2,入力用シート!$C$27:$QE$27,M$1)</f>
        <v>0</v>
      </c>
      <c r="N117" s="12">
        <f>COUNTIFS(入力用シート!$C$3:$QE$3,2,入力用シート!$C$25:$QE$25,N$1)+COUNTIFS(入力用シート!$C$3:$QE$3,2,入力用シート!$C$26:$QE$26,N$1)+COUNTIFS(入力用シート!$C$3:$QE$3,2,入力用シート!$C$27:$QE$27,N$1)</f>
        <v>0</v>
      </c>
      <c r="O117" s="12">
        <f>COUNTIFS(入力用シート!$C$3:$QE$3,2,入力用シート!$C$25:$QE$25,O$1)+COUNTIFS(入力用シート!$C$3:$QE$3,2,入力用シート!$C$26:$QE$26,O$1)+COUNTIFS(入力用シート!$C$3:$QE$3,2,入力用シート!$C$27:$QE$27,O$1)</f>
        <v>0</v>
      </c>
      <c r="P117" s="12">
        <f>COUNTIFS(入力用シート!$C$3:$QE$3,2,入力用シート!$C$25:$QE$25,P$1)+COUNTIFS(入力用シート!$C$3:$QE$3,2,入力用シート!$C$26:$QE$26,P$1)+COUNTIFS(入力用シート!$C$3:$QE$3,2,入力用シート!$C$27:$QE$27,P$1)</f>
        <v>0</v>
      </c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53"/>
      <c r="AB117" s="46"/>
      <c r="AC117" s="46"/>
      <c r="AD117" s="46"/>
    </row>
    <row r="118" spans="1:30">
      <c r="A118" s="47" t="s">
        <v>77</v>
      </c>
      <c r="B118" s="12">
        <f>COUNTIFS(入力用シート!$C$3:$QE$3,3,入力用シート!$C$25:$QE$25,B$1)+COUNTIFS(入力用シート!$C$3:$QE$3,3,入力用シート!$C$26:$QE$26,B$1)+COUNTIFS(入力用シート!$C$3:$QE$3,31,入力用シート!$C$27:$QE$27,B$1)</f>
        <v>0</v>
      </c>
      <c r="C118" s="12">
        <f>COUNTIFS(入力用シート!$C$3:$QE$3,3,入力用シート!$C$25:$QE$25,C$1)+COUNTIFS(入力用シート!$C$3:$QE$3,3,入力用シート!$C$26:$QE$26,C$1)+COUNTIFS(入力用シート!$C$3:$QE$3,31,入力用シート!$C$27:$QE$27,C$1)</f>
        <v>0</v>
      </c>
      <c r="D118" s="12">
        <f>COUNTIFS(入力用シート!$C$3:$QE$3,3,入力用シート!$C$25:$QE$25,D$1)+COUNTIFS(入力用シート!$C$3:$QE$3,3,入力用シート!$C$26:$QE$26,D$1)+COUNTIFS(入力用シート!$C$3:$QE$3,31,入力用シート!$C$27:$QE$27,D$1)</f>
        <v>0</v>
      </c>
      <c r="E118" s="12">
        <f>COUNTIFS(入力用シート!$C$3:$QE$3,3,入力用シート!$C$25:$QE$25,E$1)+COUNTIFS(入力用シート!$C$3:$QE$3,3,入力用シート!$C$26:$QE$26,E$1)+COUNTIFS(入力用シート!$C$3:$QE$3,31,入力用シート!$C$27:$QE$27,E$1)</f>
        <v>0</v>
      </c>
      <c r="F118" s="12">
        <f>COUNTIFS(入力用シート!$C$3:$QE$3,3,入力用シート!$C$25:$QE$25,F$1)+COUNTIFS(入力用シート!$C$3:$QE$3,3,入力用シート!$C$26:$QE$26,F$1)+COUNTIFS(入力用シート!$C$3:$QE$3,31,入力用シート!$C$27:$QE$27,F$1)</f>
        <v>0</v>
      </c>
      <c r="G118" s="12">
        <f>COUNTIFS(入力用シート!$C$3:$QE$3,3,入力用シート!$C$25:$QE$25,G$1)+COUNTIFS(入力用シート!$C$3:$QE$3,3,入力用シート!$C$26:$QE$26,G$1)+COUNTIFS(入力用シート!$C$3:$QE$3,31,入力用シート!$C$27:$QE$27,G$1)</f>
        <v>0</v>
      </c>
      <c r="H118" s="12">
        <f>COUNTIFS(入力用シート!$C$3:$QE$3,3,入力用シート!$C$25:$QE$25,H$1)+COUNTIFS(入力用シート!$C$3:$QE$3,3,入力用シート!$C$26:$QE$26,H$1)+COUNTIFS(入力用シート!$C$3:$QE$3,31,入力用シート!$C$27:$QE$27,H$1)</f>
        <v>0</v>
      </c>
      <c r="I118" s="12">
        <f>COUNTIFS(入力用シート!$C$3:$QE$3,3,入力用シート!$C$25:$QE$25,I$1)+COUNTIFS(入力用シート!$C$3:$QE$3,3,入力用シート!$C$26:$QE$26,I$1)+COUNTIFS(入力用シート!$C$3:$QE$3,31,入力用シート!$C$27:$QE$27,I$1)</f>
        <v>0</v>
      </c>
      <c r="J118" s="12">
        <f>COUNTIFS(入力用シート!$C$3:$QE$3,3,入力用シート!$C$25:$QE$25,J$1)+COUNTIFS(入力用シート!$C$3:$QE$3,3,入力用シート!$C$26:$QE$26,J$1)+COUNTIFS(入力用シート!$C$3:$QE$3,31,入力用シート!$C$27:$QE$27,J$1)</f>
        <v>0</v>
      </c>
      <c r="K118" s="12">
        <f>COUNTIFS(入力用シート!$C$3:$QE$3,3,入力用シート!$C$25:$QE$25,K$1)+COUNTIFS(入力用シート!$C$3:$QE$3,3,入力用シート!$C$26:$QE$26,K$1)+COUNTIFS(入力用シート!$C$3:$QE$3,31,入力用シート!$C$27:$QE$27,K$1)</f>
        <v>0</v>
      </c>
      <c r="L118" s="12">
        <f>COUNTIFS(入力用シート!$C$3:$QE$3,3,入力用シート!$C$25:$QE$25,L$1)+COUNTIFS(入力用シート!$C$3:$QE$3,3,入力用シート!$C$26:$QE$26,L$1)+COUNTIFS(入力用シート!$C$3:$QE$3,31,入力用シート!$C$27:$QE$27,L$1)</f>
        <v>0</v>
      </c>
      <c r="M118" s="12">
        <f>COUNTIFS(入力用シート!$C$3:$QE$3,3,入力用シート!$C$25:$QE$25,M$1)+COUNTIFS(入力用シート!$C$3:$QE$3,3,入力用シート!$C$26:$QE$26,M$1)+COUNTIFS(入力用シート!$C$3:$QE$3,31,入力用シート!$C$27:$QE$27,M$1)</f>
        <v>0</v>
      </c>
      <c r="N118" s="12">
        <f>COUNTIFS(入力用シート!$C$3:$QE$3,3,入力用シート!$C$25:$QE$25,N$1)+COUNTIFS(入力用シート!$C$3:$QE$3,3,入力用シート!$C$26:$QE$26,N$1)+COUNTIFS(入力用シート!$C$3:$QE$3,31,入力用シート!$C$27:$QE$27,N$1)</f>
        <v>0</v>
      </c>
      <c r="O118" s="12">
        <f>COUNTIFS(入力用シート!$C$3:$QE$3,3,入力用シート!$C$25:$QE$25,O$1)+COUNTIFS(入力用シート!$C$3:$QE$3,3,入力用シート!$C$26:$QE$26,O$1)+COUNTIFS(入力用シート!$C$3:$QE$3,31,入力用シート!$C$27:$QE$27,O$1)</f>
        <v>0</v>
      </c>
      <c r="P118" s="12">
        <f>COUNTIFS(入力用シート!$C$3:$QE$3,3,入力用シート!$C$25:$QE$25,P$1)+COUNTIFS(入力用シート!$C$3:$QE$3,3,入力用シート!$C$26:$QE$26,P$1)+COUNTIFS(入力用シート!$C$3:$QE$3,31,入力用シート!$C$27:$QE$27,P$1)</f>
        <v>0</v>
      </c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53"/>
      <c r="AB118" s="46"/>
      <c r="AC118" s="46"/>
      <c r="AD118" s="46"/>
    </row>
    <row r="119" spans="1:30">
      <c r="A119" s="47" t="s">
        <v>78</v>
      </c>
      <c r="B119" s="12">
        <f>COUNTIFS(入力用シート!$C$3:$QE$3,4,入力用シート!$C$25:$QE$25,B$1)+COUNTIFS(入力用シート!$C$3:$QE$3,4,入力用シート!$C$26:$QE$26,B$1)+COUNTIFS(入力用シート!$C$3:$QE$3,4,入力用シート!$C$27:$QE$27,B$1)</f>
        <v>0</v>
      </c>
      <c r="C119" s="12">
        <f>COUNTIFS(入力用シート!$C$3:$QE$3,4,入力用シート!$C$25:$QE$25,C$1)+COUNTIFS(入力用シート!$C$3:$QE$3,4,入力用シート!$C$26:$QE$26,C$1)+COUNTIFS(入力用シート!$C$3:$QE$3,4,入力用シート!$C$27:$QE$27,C$1)</f>
        <v>0</v>
      </c>
      <c r="D119" s="12">
        <f>COUNTIFS(入力用シート!$C$3:$QE$3,4,入力用シート!$C$25:$QE$25,D$1)+COUNTIFS(入力用シート!$C$3:$QE$3,4,入力用シート!$C$26:$QE$26,D$1)+COUNTIFS(入力用シート!$C$3:$QE$3,4,入力用シート!$C$27:$QE$27,D$1)</f>
        <v>0</v>
      </c>
      <c r="E119" s="12">
        <f>COUNTIFS(入力用シート!$C$3:$QE$3,4,入力用シート!$C$25:$QE$25,E$1)+COUNTIFS(入力用シート!$C$3:$QE$3,4,入力用シート!$C$26:$QE$26,E$1)+COUNTIFS(入力用シート!$C$3:$QE$3,4,入力用シート!$C$27:$QE$27,E$1)</f>
        <v>0</v>
      </c>
      <c r="F119" s="12">
        <f>COUNTIFS(入力用シート!$C$3:$QE$3,4,入力用シート!$C$25:$QE$25,F$1)+COUNTIFS(入力用シート!$C$3:$QE$3,4,入力用シート!$C$26:$QE$26,F$1)+COUNTIFS(入力用シート!$C$3:$QE$3,4,入力用シート!$C$27:$QE$27,F$1)</f>
        <v>0</v>
      </c>
      <c r="G119" s="12">
        <f>COUNTIFS(入力用シート!$C$3:$QE$3,4,入力用シート!$C$25:$QE$25,G$1)+COUNTIFS(入力用シート!$C$3:$QE$3,4,入力用シート!$C$26:$QE$26,G$1)+COUNTIFS(入力用シート!$C$3:$QE$3,4,入力用シート!$C$27:$QE$27,G$1)</f>
        <v>0</v>
      </c>
      <c r="H119" s="12">
        <f>COUNTIFS(入力用シート!$C$3:$QE$3,4,入力用シート!$C$25:$QE$25,H$1)+COUNTIFS(入力用シート!$C$3:$QE$3,4,入力用シート!$C$26:$QE$26,H$1)+COUNTIFS(入力用シート!$C$3:$QE$3,4,入力用シート!$C$27:$QE$27,H$1)</f>
        <v>0</v>
      </c>
      <c r="I119" s="12">
        <f>COUNTIFS(入力用シート!$C$3:$QE$3,4,入力用シート!$C$25:$QE$25,I$1)+COUNTIFS(入力用シート!$C$3:$QE$3,4,入力用シート!$C$26:$QE$26,I$1)+COUNTIFS(入力用シート!$C$3:$QE$3,4,入力用シート!$C$27:$QE$27,I$1)</f>
        <v>0</v>
      </c>
      <c r="J119" s="12">
        <f>COUNTIFS(入力用シート!$C$3:$QE$3,4,入力用シート!$C$25:$QE$25,J$1)+COUNTIFS(入力用シート!$C$3:$QE$3,4,入力用シート!$C$26:$QE$26,J$1)+COUNTIFS(入力用シート!$C$3:$QE$3,4,入力用シート!$C$27:$QE$27,J$1)</f>
        <v>0</v>
      </c>
      <c r="K119" s="12">
        <f>COUNTIFS(入力用シート!$C$3:$QE$3,4,入力用シート!$C$25:$QE$25,K$1)+COUNTIFS(入力用シート!$C$3:$QE$3,4,入力用シート!$C$26:$QE$26,K$1)+COUNTIFS(入力用シート!$C$3:$QE$3,4,入力用シート!$C$27:$QE$27,K$1)</f>
        <v>0</v>
      </c>
      <c r="L119" s="12">
        <f>COUNTIFS(入力用シート!$C$3:$QE$3,4,入力用シート!$C$25:$QE$25,L$1)+COUNTIFS(入力用シート!$C$3:$QE$3,4,入力用シート!$C$26:$QE$26,L$1)+COUNTIFS(入力用シート!$C$3:$QE$3,4,入力用シート!$C$27:$QE$27,L$1)</f>
        <v>0</v>
      </c>
      <c r="M119" s="12">
        <f>COUNTIFS(入力用シート!$C$3:$QE$3,4,入力用シート!$C$25:$QE$25,M$1)+COUNTIFS(入力用シート!$C$3:$QE$3,4,入力用シート!$C$26:$QE$26,M$1)+COUNTIFS(入力用シート!$C$3:$QE$3,4,入力用シート!$C$27:$QE$27,M$1)</f>
        <v>0</v>
      </c>
      <c r="N119" s="12">
        <f>COUNTIFS(入力用シート!$C$3:$QE$3,4,入力用シート!$C$25:$QE$25,N$1)+COUNTIFS(入力用シート!$C$3:$QE$3,4,入力用シート!$C$26:$QE$26,N$1)+COUNTIFS(入力用シート!$C$3:$QE$3,4,入力用シート!$C$27:$QE$27,N$1)</f>
        <v>0</v>
      </c>
      <c r="O119" s="12">
        <f>COUNTIFS(入力用シート!$C$3:$QE$3,4,入力用シート!$C$25:$QE$25,O$1)+COUNTIFS(入力用シート!$C$3:$QE$3,4,入力用シート!$C$26:$QE$26,O$1)+COUNTIFS(入力用シート!$C$3:$QE$3,4,入力用シート!$C$27:$QE$27,O$1)</f>
        <v>0</v>
      </c>
      <c r="P119" s="12">
        <f>COUNTIFS(入力用シート!$C$3:$QE$3,4,入力用シート!$C$25:$QE$25,P$1)+COUNTIFS(入力用シート!$C$3:$QE$3,4,入力用シート!$C$26:$QE$26,P$1)+COUNTIFS(入力用シート!$C$3:$QE$3,4,入力用シート!$C$27:$QE$27,P$1)</f>
        <v>0</v>
      </c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53"/>
      <c r="AB119" s="46"/>
      <c r="AC119" s="46"/>
      <c r="AD119" s="46"/>
    </row>
    <row r="120" spans="1:30">
      <c r="A120" s="47" t="s">
        <v>163</v>
      </c>
      <c r="B120" s="12">
        <f>COUNTIFS(入力用シート!$C$3:$QE$3,5,入力用シート!$C$25:$QE$25,B$1)+COUNTIFS(入力用シート!$C$3:$QE$3,5,入力用シート!$C$26:$QE$26,B$1)+COUNTIFS(入力用シート!$C$3:$QE$3,5,入力用シート!$C$27:$QE$27,B$1)</f>
        <v>0</v>
      </c>
      <c r="C120" s="12">
        <f>COUNTIFS(入力用シート!$C$3:$QE$3,5,入力用シート!$C$25:$QE$25,C$1)+COUNTIFS(入力用シート!$C$3:$QE$3,5,入力用シート!$C$26:$QE$26,C$1)+COUNTIFS(入力用シート!$C$3:$QE$3,5,入力用シート!$C$27:$QE$27,C$1)</f>
        <v>0</v>
      </c>
      <c r="D120" s="12">
        <f>COUNTIFS(入力用シート!$C$3:$QE$3,5,入力用シート!$C$25:$QE$25,D$1)+COUNTIFS(入力用シート!$C$3:$QE$3,5,入力用シート!$C$26:$QE$26,D$1)+COUNTIFS(入力用シート!$C$3:$QE$3,5,入力用シート!$C$27:$QE$27,D$1)</f>
        <v>0</v>
      </c>
      <c r="E120" s="12">
        <f>COUNTIFS(入力用シート!$C$3:$QE$3,5,入力用シート!$C$25:$QE$25,E$1)+COUNTIFS(入力用シート!$C$3:$QE$3,5,入力用シート!$C$26:$QE$26,E$1)+COUNTIFS(入力用シート!$C$3:$QE$3,5,入力用シート!$C$27:$QE$27,E$1)</f>
        <v>0</v>
      </c>
      <c r="F120" s="12">
        <f>COUNTIFS(入力用シート!$C$3:$QE$3,5,入力用シート!$C$25:$QE$25,F$1)+COUNTIFS(入力用シート!$C$3:$QE$3,5,入力用シート!$C$26:$QE$26,F$1)+COUNTIFS(入力用シート!$C$3:$QE$3,5,入力用シート!$C$27:$QE$27,F$1)</f>
        <v>0</v>
      </c>
      <c r="G120" s="12">
        <f>COUNTIFS(入力用シート!$C$3:$QE$3,5,入力用シート!$C$25:$QE$25,G$1)+COUNTIFS(入力用シート!$C$3:$QE$3,5,入力用シート!$C$26:$QE$26,G$1)+COUNTIFS(入力用シート!$C$3:$QE$3,5,入力用シート!$C$27:$QE$27,G$1)</f>
        <v>0</v>
      </c>
      <c r="H120" s="12">
        <f>COUNTIFS(入力用シート!$C$3:$QE$3,5,入力用シート!$C$25:$QE$25,H$1)+COUNTIFS(入力用シート!$C$3:$QE$3,5,入力用シート!$C$26:$QE$26,H$1)+COUNTIFS(入力用シート!$C$3:$QE$3,5,入力用シート!$C$27:$QE$27,H$1)</f>
        <v>0</v>
      </c>
      <c r="I120" s="12">
        <f>COUNTIFS(入力用シート!$C$3:$QE$3,5,入力用シート!$C$25:$QE$25,I$1)+COUNTIFS(入力用シート!$C$3:$QE$3,5,入力用シート!$C$26:$QE$26,I$1)+COUNTIFS(入力用シート!$C$3:$QE$3,5,入力用シート!$C$27:$QE$27,I$1)</f>
        <v>0</v>
      </c>
      <c r="J120" s="12">
        <f>COUNTIFS(入力用シート!$C$3:$QE$3,5,入力用シート!$C$25:$QE$25,J$1)+COUNTIFS(入力用シート!$C$3:$QE$3,5,入力用シート!$C$26:$QE$26,J$1)+COUNTIFS(入力用シート!$C$3:$QE$3,5,入力用シート!$C$27:$QE$27,J$1)</f>
        <v>0</v>
      </c>
      <c r="K120" s="12">
        <f>COUNTIFS(入力用シート!$C$3:$QE$3,5,入力用シート!$C$25:$QE$25,K$1)+COUNTIFS(入力用シート!$C$3:$QE$3,5,入力用シート!$C$26:$QE$26,K$1)+COUNTIFS(入力用シート!$C$3:$QE$3,5,入力用シート!$C$27:$QE$27,K$1)</f>
        <v>0</v>
      </c>
      <c r="L120" s="12">
        <f>COUNTIFS(入力用シート!$C$3:$QE$3,5,入力用シート!$C$25:$QE$25,L$1)+COUNTIFS(入力用シート!$C$3:$QE$3,5,入力用シート!$C$26:$QE$26,L$1)+COUNTIFS(入力用シート!$C$3:$QE$3,5,入力用シート!$C$27:$QE$27,L$1)</f>
        <v>0</v>
      </c>
      <c r="M120" s="12">
        <f>COUNTIFS(入力用シート!$C$3:$QE$3,5,入力用シート!$C$25:$QE$25,M$1)+COUNTIFS(入力用シート!$C$3:$QE$3,5,入力用シート!$C$26:$QE$26,M$1)+COUNTIFS(入力用シート!$C$3:$QE$3,5,入力用シート!$C$27:$QE$27,M$1)</f>
        <v>0</v>
      </c>
      <c r="N120" s="12">
        <f>COUNTIFS(入力用シート!$C$3:$QE$3,5,入力用シート!$C$25:$QE$25,N$1)+COUNTIFS(入力用シート!$C$3:$QE$3,5,入力用シート!$C$26:$QE$26,N$1)+COUNTIFS(入力用シート!$C$3:$QE$3,5,入力用シート!$C$27:$QE$27,N$1)</f>
        <v>0</v>
      </c>
      <c r="O120" s="12">
        <f>COUNTIFS(入力用シート!$C$3:$QE$3,5,入力用シート!$C$25:$QE$25,O$1)+COUNTIFS(入力用シート!$C$3:$QE$3,5,入力用シート!$C$26:$QE$26,O$1)+COUNTIFS(入力用シート!$C$3:$QE$3,5,入力用シート!$C$27:$QE$27,O$1)</f>
        <v>0</v>
      </c>
      <c r="P120" s="12">
        <f>COUNTIFS(入力用シート!$C$3:$QE$3,5,入力用シート!$C$25:$QE$25,P$1)+COUNTIFS(入力用シート!$C$3:$QE$3,5,入力用シート!$C$26:$QE$26,P$1)+COUNTIFS(入力用シート!$C$3:$QE$3,5,入力用シート!$C$27:$QE$27,P$1)</f>
        <v>0</v>
      </c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53"/>
      <c r="AB120" s="46"/>
      <c r="AC120" s="46"/>
      <c r="AD120" s="46"/>
    </row>
    <row r="121" spans="1:30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53"/>
      <c r="AB121" s="46"/>
      <c r="AC121" s="46"/>
      <c r="AD121" s="46"/>
    </row>
    <row r="122" spans="1:30">
      <c r="A122" s="47" t="s">
        <v>2</v>
      </c>
      <c r="B122" s="12">
        <f>COUNTIF(入力用シート!$C28:$QE28,B$1)</f>
        <v>0</v>
      </c>
      <c r="C122" s="12">
        <f>COUNTIF(入力用シート!$C28:$QE28,C$1)</f>
        <v>0</v>
      </c>
      <c r="D122" s="12">
        <f>COUNTIF(入力用シート!$C28:$QE28,D$1)</f>
        <v>0</v>
      </c>
      <c r="E122" s="12">
        <f>COUNTIF(入力用シート!$C28:$QE28,E$1)</f>
        <v>0</v>
      </c>
      <c r="F122" s="12">
        <f>COUNTIF(入力用シート!$C28:$QE28,F$1)</f>
        <v>0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53"/>
      <c r="AB122" s="46"/>
      <c r="AC122" s="46"/>
      <c r="AD122" s="46"/>
    </row>
    <row r="123" spans="1:30">
      <c r="A123" s="47" t="s">
        <v>75</v>
      </c>
      <c r="B123" s="12">
        <f>COUNTIFS(入力用シート!$C$3:$QE$3,1,入力用シート!$C$28:$QE$28,B$1)</f>
        <v>0</v>
      </c>
      <c r="C123" s="12">
        <f>COUNTIFS(入力用シート!$C$3:$QE$3,1,入力用シート!$C$28:$QE$28,C$1)</f>
        <v>0</v>
      </c>
      <c r="D123" s="12">
        <f>COUNTIFS(入力用シート!$C$3:$QE$3,1,入力用シート!$C$28:$QE$28,D$1)</f>
        <v>0</v>
      </c>
      <c r="E123" s="12">
        <f>COUNTIFS(入力用シート!$C$3:$QE$3,1,入力用シート!$C$28:$QE$28,E$1)</f>
        <v>0</v>
      </c>
      <c r="F123" s="12">
        <f>COUNTIFS(入力用シート!$C$3:$QE$3,1,入力用シート!$C$28:$QE$28,F$1)</f>
        <v>0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53"/>
      <c r="AB123" s="46"/>
      <c r="AC123" s="46"/>
      <c r="AD123" s="46"/>
    </row>
    <row r="124" spans="1:30">
      <c r="A124" s="47" t="s">
        <v>76</v>
      </c>
      <c r="B124" s="12">
        <f>COUNTIFS(入力用シート!$C$3:$QE$3,2,入力用シート!$C$28:$QE$28,B$1)</f>
        <v>0</v>
      </c>
      <c r="C124" s="12">
        <f>COUNTIFS(入力用シート!$C$3:$QE$3,2,入力用シート!$C$28:$QE$28,C$1)</f>
        <v>0</v>
      </c>
      <c r="D124" s="12">
        <f>COUNTIFS(入力用シート!$C$3:$QE$3,2,入力用シート!$C$28:$QE$28,D$1)</f>
        <v>0</v>
      </c>
      <c r="E124" s="12">
        <f>COUNTIFS(入力用シート!$C$3:$QE$3,2,入力用シート!$C$28:$QE$28,E$1)</f>
        <v>0</v>
      </c>
      <c r="F124" s="12">
        <f>COUNTIFS(入力用シート!$C$3:$QE$3,2,入力用シート!$C$28:$QE$28,F$1)</f>
        <v>0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53"/>
      <c r="AB124" s="46"/>
      <c r="AC124" s="46"/>
      <c r="AD124" s="46"/>
    </row>
    <row r="125" spans="1:30">
      <c r="A125" s="47" t="s">
        <v>77</v>
      </c>
      <c r="B125" s="12">
        <f>COUNTIFS(入力用シート!$C$3:$QE$3,3,入力用シート!$C$28:$QE$28,B$1)</f>
        <v>0</v>
      </c>
      <c r="C125" s="12">
        <f>COUNTIFS(入力用シート!$C$3:$QE$3,3,入力用シート!$C$28:$QE$28,C$1)</f>
        <v>0</v>
      </c>
      <c r="D125" s="12">
        <f>COUNTIFS(入力用シート!$C$3:$QE$3,3,入力用シート!$C$28:$QE$28,D$1)</f>
        <v>0</v>
      </c>
      <c r="E125" s="12">
        <f>COUNTIFS(入力用シート!$C$3:$QE$3,3,入力用シート!$C$28:$QE$28,E$1)</f>
        <v>0</v>
      </c>
      <c r="F125" s="12">
        <f>COUNTIFS(入力用シート!$C$3:$QE$3,3,入力用シート!$C$28:$QE$28,F$1)</f>
        <v>0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53"/>
      <c r="AB125" s="46"/>
      <c r="AC125" s="46"/>
      <c r="AD125" s="46"/>
    </row>
    <row r="126" spans="1:30">
      <c r="A126" s="47" t="s">
        <v>78</v>
      </c>
      <c r="B126" s="12">
        <f>COUNTIFS(入力用シート!$C$3:$QE$3,4,入力用シート!$C$28:$QE$28,B$1)</f>
        <v>0</v>
      </c>
      <c r="C126" s="12">
        <f>COUNTIFS(入力用シート!$C$3:$QE$3,4,入力用シート!$C$28:$QE$28,C$1)</f>
        <v>0</v>
      </c>
      <c r="D126" s="12">
        <f>COUNTIFS(入力用シート!$C$3:$QE$3,4,入力用シート!$C$28:$QE$28,D$1)</f>
        <v>0</v>
      </c>
      <c r="E126" s="12">
        <f>COUNTIFS(入力用シート!$C$3:$QE$3,4,入力用シート!$C$28:$QE$28,E$1)</f>
        <v>0</v>
      </c>
      <c r="F126" s="12">
        <f>COUNTIFS(入力用シート!$C$3:$QE$3,4,入力用シート!$C$28:$QE$28,F$1)</f>
        <v>0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53"/>
      <c r="AB126" s="46"/>
      <c r="AC126" s="46"/>
      <c r="AD126" s="46"/>
    </row>
    <row r="127" spans="1:30">
      <c r="A127" s="47" t="s">
        <v>163</v>
      </c>
      <c r="B127" s="12">
        <f>COUNTIFS(入力用シート!$C$3:$QE$3,5,入力用シート!$C$28:$QE$28,B$1)</f>
        <v>0</v>
      </c>
      <c r="C127" s="12">
        <f>COUNTIFS(入力用シート!$C$3:$QE$3,5,入力用シート!$C$28:$QE$28,C$1)</f>
        <v>0</v>
      </c>
      <c r="D127" s="12">
        <f>COUNTIFS(入力用シート!$C$3:$QE$3,5,入力用シート!$C$28:$QE$28,D$1)</f>
        <v>0</v>
      </c>
      <c r="E127" s="12">
        <f>COUNTIFS(入力用シート!$C$3:$QE$3,5,入力用シート!$C$28:$QE$28,E$1)</f>
        <v>0</v>
      </c>
      <c r="F127" s="12">
        <f>COUNTIFS(入力用シート!$C$3:$QE$3,5,入力用シート!$C$28:$QE$28,F$1)</f>
        <v>0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53"/>
      <c r="AB127" s="46"/>
      <c r="AC127" s="46"/>
      <c r="AD127" s="46"/>
    </row>
    <row r="128" spans="1:30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53"/>
      <c r="AB128" s="46"/>
      <c r="AC128" s="46"/>
      <c r="AD128" s="46"/>
    </row>
    <row r="129" spans="1:30">
      <c r="A129" s="47" t="s">
        <v>393</v>
      </c>
      <c r="B129" s="12">
        <f>COUNTIF(入力用シート!$C29:$QE29,B$1)</f>
        <v>0</v>
      </c>
      <c r="C129" s="12">
        <f>COUNTIF(入力用シート!$C29:$QE29,C$1)</f>
        <v>0</v>
      </c>
      <c r="D129" s="12">
        <f>COUNTIF(入力用シート!$C29:$QE29,D$1)</f>
        <v>0</v>
      </c>
      <c r="E129" s="12">
        <f>COUNTIF(入力用シート!$C29:$QE29,E$1)</f>
        <v>0</v>
      </c>
      <c r="F129" s="12">
        <f>COUNTIF(入力用シート!$C29:$QE29,F$1)</f>
        <v>0</v>
      </c>
      <c r="G129" s="12">
        <f>COUNTIF(入力用シート!$C29:$QE29,G$1)</f>
        <v>0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53"/>
      <c r="AB129" s="46"/>
      <c r="AC129" s="46"/>
      <c r="AD129" s="46"/>
    </row>
    <row r="130" spans="1:30">
      <c r="A130" s="47" t="s">
        <v>75</v>
      </c>
      <c r="B130" s="12">
        <f>COUNTIFS(入力用シート!$C$3:$QE$3,1,入力用シート!$C$29:$QE$29,B$1)</f>
        <v>0</v>
      </c>
      <c r="C130" s="12">
        <f>COUNTIFS(入力用シート!$C$3:$QE$3,1,入力用シート!$C$29:$QE$29,C$1)</f>
        <v>0</v>
      </c>
      <c r="D130" s="12">
        <f>COUNTIFS(入力用シート!$C$3:$QE$3,1,入力用シート!$C$29:$QE$29,D$1)</f>
        <v>0</v>
      </c>
      <c r="E130" s="12">
        <f>COUNTIFS(入力用シート!$C$3:$QE$3,1,入力用シート!$C$29:$QE$29,E$1)</f>
        <v>0</v>
      </c>
      <c r="F130" s="12">
        <f>COUNTIFS(入力用シート!$C$3:$QE$3,1,入力用シート!$C$29:$QE$29,F$1)</f>
        <v>0</v>
      </c>
      <c r="G130" s="12">
        <f>COUNTIFS(入力用シート!$C$3:$QE$3,1,入力用シート!$C$29:$QE$29,G$1)</f>
        <v>0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53"/>
      <c r="AB130" s="46"/>
      <c r="AC130" s="46"/>
      <c r="AD130" s="46"/>
    </row>
    <row r="131" spans="1:30">
      <c r="A131" s="47" t="s">
        <v>76</v>
      </c>
      <c r="B131" s="12">
        <f>COUNTIFS(入力用シート!$C$3:$QE$3,2,入力用シート!$C$29:$QE$29,B$1)</f>
        <v>0</v>
      </c>
      <c r="C131" s="12">
        <f>COUNTIFS(入力用シート!$C$3:$QE$3,2,入力用シート!$C$29:$QE$29,C$1)</f>
        <v>0</v>
      </c>
      <c r="D131" s="12">
        <f>COUNTIFS(入力用シート!$C$3:$QE$3,2,入力用シート!$C$29:$QE$29,D$1)</f>
        <v>0</v>
      </c>
      <c r="E131" s="12">
        <f>COUNTIFS(入力用シート!$C$3:$QE$3,2,入力用シート!$C$29:$QE$29,E$1)</f>
        <v>0</v>
      </c>
      <c r="F131" s="12">
        <f>COUNTIFS(入力用シート!$C$3:$QE$3,2,入力用シート!$C$29:$QE$29,F$1)</f>
        <v>0</v>
      </c>
      <c r="G131" s="12">
        <f>COUNTIFS(入力用シート!$C$3:$QE$3,2,入力用シート!$C$29:$QE$29,G$1)</f>
        <v>0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53"/>
      <c r="AB131" s="46"/>
      <c r="AC131" s="46"/>
      <c r="AD131" s="46"/>
    </row>
    <row r="132" spans="1:30">
      <c r="A132" s="47" t="s">
        <v>77</v>
      </c>
      <c r="B132" s="12">
        <f>COUNTIFS(入力用シート!$C$3:$QE$3,3,入力用シート!$C$29:$QE$29,B$1)</f>
        <v>0</v>
      </c>
      <c r="C132" s="12">
        <f>COUNTIFS(入力用シート!$C$3:$QE$3,3,入力用シート!$C$29:$QE$29,C$1)</f>
        <v>0</v>
      </c>
      <c r="D132" s="12">
        <f>COUNTIFS(入力用シート!$C$3:$QE$3,3,入力用シート!$C$29:$QE$29,D$1)</f>
        <v>0</v>
      </c>
      <c r="E132" s="12">
        <f>COUNTIFS(入力用シート!$C$3:$QE$3,3,入力用シート!$C$29:$QE$29,E$1)</f>
        <v>0</v>
      </c>
      <c r="F132" s="12">
        <f>COUNTIFS(入力用シート!$C$3:$QE$3,3,入力用シート!$C$29:$QE$29,F$1)</f>
        <v>0</v>
      </c>
      <c r="G132" s="12">
        <f>COUNTIFS(入力用シート!$C$3:$QE$3,3,入力用シート!$C$29:$QE$29,G$1)</f>
        <v>0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53"/>
      <c r="AB132" s="46"/>
      <c r="AC132" s="46"/>
      <c r="AD132" s="46"/>
    </row>
    <row r="133" spans="1:30">
      <c r="A133" s="47" t="s">
        <v>78</v>
      </c>
      <c r="B133" s="12">
        <f>COUNTIFS(入力用シート!$C$3:$QE$3,4,入力用シート!$C$29:$QE$29,B$1)</f>
        <v>0</v>
      </c>
      <c r="C133" s="12">
        <f>COUNTIFS(入力用シート!$C$3:$QE$3,4,入力用シート!$C$29:$QE$29,C$1)</f>
        <v>0</v>
      </c>
      <c r="D133" s="12">
        <f>COUNTIFS(入力用シート!$C$3:$QE$3,4,入力用シート!$C$29:$QE$29,D$1)</f>
        <v>0</v>
      </c>
      <c r="E133" s="12">
        <f>COUNTIFS(入力用シート!$C$3:$QE$3,4,入力用シート!$C$29:$QE$29,E$1)</f>
        <v>0</v>
      </c>
      <c r="F133" s="12">
        <f>COUNTIFS(入力用シート!$C$3:$QE$3,4,入力用シート!$C$29:$QE$29,F$1)</f>
        <v>0</v>
      </c>
      <c r="G133" s="12">
        <f>COUNTIFS(入力用シート!$C$3:$QE$3,4,入力用シート!$C$29:$QE$29,G$1)</f>
        <v>0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53"/>
      <c r="AB133" s="46"/>
      <c r="AC133" s="46"/>
      <c r="AD133" s="46"/>
    </row>
    <row r="134" spans="1:30">
      <c r="A134" s="47" t="s">
        <v>79</v>
      </c>
      <c r="B134" s="12">
        <f>COUNTIFS(入力用シート!$C$3:$QE$3,5,入力用シート!$C$29:$QE$29,B$1)</f>
        <v>0</v>
      </c>
      <c r="C134" s="12">
        <f>COUNTIFS(入力用シート!$C$3:$QE$3,5,入力用シート!$C$29:$QE$29,C$1)</f>
        <v>0</v>
      </c>
      <c r="D134" s="12">
        <f>COUNTIFS(入力用シート!$C$3:$QE$3,5,入力用シート!$C$29:$QE$29,D$1)</f>
        <v>0</v>
      </c>
      <c r="E134" s="12">
        <f>COUNTIFS(入力用シート!$C$3:$QE$3,5,入力用シート!$C$29:$QE$29,E$1)</f>
        <v>0</v>
      </c>
      <c r="F134" s="12">
        <f>COUNTIFS(入力用シート!$C$3:$QE$3,5,入力用シート!$C$29:$QE$29,F$1)</f>
        <v>0</v>
      </c>
      <c r="G134" s="12">
        <f>COUNTIFS(入力用シート!$C$3:$QE$3,5,入力用シート!$C$29:$QE$29,G$1)</f>
        <v>0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53"/>
      <c r="AB134" s="46"/>
      <c r="AC134" s="46"/>
      <c r="AD134" s="46"/>
    </row>
    <row r="135" spans="1:30">
      <c r="A135" s="47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53"/>
      <c r="AB135" s="46"/>
      <c r="AC135" s="46"/>
      <c r="AD135" s="46"/>
    </row>
    <row r="136" spans="1:30">
      <c r="A136" s="47" t="s">
        <v>25</v>
      </c>
      <c r="B136" s="12">
        <f>COUNTIF(入力用シート!$C30:$QE30,B$1)</f>
        <v>0</v>
      </c>
      <c r="C136" s="12">
        <f>COUNTIF(入力用シート!$C30:$QE30,C$1)</f>
        <v>0</v>
      </c>
      <c r="D136" s="12">
        <f>COUNTIF(入力用シート!$C30:$QE30,D$1)</f>
        <v>0</v>
      </c>
      <c r="E136" s="12">
        <f>COUNTIF(入力用シート!$C30:$QE30,E$1)</f>
        <v>0</v>
      </c>
      <c r="F136" s="12">
        <f>COUNTIF(入力用シート!$C30:$QE30,F$1)</f>
        <v>0</v>
      </c>
      <c r="G136" s="12">
        <f>COUNTIF(入力用シート!$C30:$QE30,G$1)</f>
        <v>0</v>
      </c>
      <c r="H136" s="12">
        <f>COUNTIF(入力用シート!$C30:$QE30,H$1)</f>
        <v>0</v>
      </c>
      <c r="I136" s="12">
        <f>COUNTIF(入力用シート!$C30:$QE30,I$1)</f>
        <v>0</v>
      </c>
      <c r="J136" s="12">
        <f>COUNTIF(入力用シート!$C30:$QE30,J$1)</f>
        <v>0</v>
      </c>
      <c r="K136" s="12">
        <f>COUNTIF(入力用シート!$C30:$QE30,K$1)</f>
        <v>0</v>
      </c>
      <c r="L136" s="12">
        <f>COUNTIF(入力用シート!$C30:$QE30,L$1)</f>
        <v>0</v>
      </c>
      <c r="M136" s="12">
        <f>COUNTIF(入力用シート!$C30:$QE30,M$1)</f>
        <v>0</v>
      </c>
      <c r="N136" s="12">
        <f>COUNTIF(入力用シート!$C30:$QE30,N$1)</f>
        <v>0</v>
      </c>
      <c r="O136" s="12">
        <f>COUNTIF(入力用シート!$C30:$QE30,O$1)</f>
        <v>0</v>
      </c>
      <c r="P136" s="12">
        <f>COUNTIF(入力用シート!$C30:$QE30,P$1)</f>
        <v>0</v>
      </c>
      <c r="Q136" s="12">
        <f>COUNTIF(入力用シート!$C30:$QE30,Q$1)</f>
        <v>0</v>
      </c>
      <c r="R136" s="12">
        <f>COUNTIF(入力用シート!$C30:$QE30,R$1)</f>
        <v>0</v>
      </c>
      <c r="S136" s="12">
        <f>COUNTIF(入力用シート!$C30:$QE30,S$1)</f>
        <v>0</v>
      </c>
      <c r="T136" s="12">
        <f>COUNTIF(入力用シート!$C30:$QE30,T$1)</f>
        <v>0</v>
      </c>
      <c r="U136" s="12">
        <f>COUNTIF(入力用シート!$C30:$QE30,U$1)</f>
        <v>0</v>
      </c>
      <c r="V136" s="12">
        <f>COUNTIF(入力用シート!$C30:$QE30,V$1)</f>
        <v>0</v>
      </c>
      <c r="W136" s="12"/>
      <c r="X136" s="12"/>
      <c r="Y136" s="12"/>
      <c r="Z136" s="12"/>
      <c r="AA136" s="53"/>
      <c r="AB136" s="46"/>
      <c r="AC136" s="46"/>
      <c r="AD136" s="46"/>
    </row>
    <row r="137" spans="1:30">
      <c r="A137" s="47" t="s">
        <v>26</v>
      </c>
      <c r="B137" s="12">
        <f>COUNTIF(入力用シート!$C31:$QE31,B$1)</f>
        <v>0</v>
      </c>
      <c r="C137" s="12">
        <f>COUNTIF(入力用シート!$C31:$QE31,C$1)</f>
        <v>0</v>
      </c>
      <c r="D137" s="12">
        <f>COUNTIF(入力用シート!$C31:$QE31,D$1)</f>
        <v>0</v>
      </c>
      <c r="E137" s="12">
        <f>COUNTIF(入力用シート!$C31:$QE31,E$1)</f>
        <v>0</v>
      </c>
      <c r="F137" s="12">
        <f>COUNTIF(入力用シート!$C31:$QE31,F$1)</f>
        <v>0</v>
      </c>
      <c r="G137" s="12">
        <f>COUNTIF(入力用シート!$C31:$QE31,G$1)</f>
        <v>0</v>
      </c>
      <c r="H137" s="12">
        <f>COUNTIF(入力用シート!$C31:$QE31,H$1)</f>
        <v>0</v>
      </c>
      <c r="I137" s="12">
        <f>COUNTIF(入力用シート!$C31:$QE31,I$1)</f>
        <v>0</v>
      </c>
      <c r="J137" s="12">
        <f>COUNTIF(入力用シート!$C31:$QE31,J$1)</f>
        <v>0</v>
      </c>
      <c r="K137" s="12">
        <f>COUNTIF(入力用シート!$C31:$QE31,K$1)</f>
        <v>0</v>
      </c>
      <c r="L137" s="12">
        <f>COUNTIF(入力用シート!$C31:$QE31,L$1)</f>
        <v>0</v>
      </c>
      <c r="M137" s="12">
        <f>COUNTIF(入力用シート!$C31:$QE31,M$1)</f>
        <v>0</v>
      </c>
      <c r="N137" s="12">
        <f>COUNTIF(入力用シート!$C31:$QE31,N$1)</f>
        <v>0</v>
      </c>
      <c r="O137" s="12">
        <f>COUNTIF(入力用シート!$C31:$QE31,O$1)</f>
        <v>0</v>
      </c>
      <c r="P137" s="12">
        <f>COUNTIF(入力用シート!$C31:$QE31,P$1)</f>
        <v>0</v>
      </c>
      <c r="Q137" s="12">
        <f>COUNTIF(入力用シート!$C31:$QE31,Q$1)</f>
        <v>0</v>
      </c>
      <c r="R137" s="12">
        <f>COUNTIF(入力用シート!$C31:$QE31,R$1)</f>
        <v>0</v>
      </c>
      <c r="S137" s="12">
        <f>COUNTIF(入力用シート!$C31:$QE31,S$1)</f>
        <v>0</v>
      </c>
      <c r="T137" s="12">
        <f>COUNTIF(入力用シート!$C31:$QE31,T$1)</f>
        <v>0</v>
      </c>
      <c r="U137" s="12">
        <f>COUNTIF(入力用シート!$C31:$QE31,U$1)</f>
        <v>0</v>
      </c>
      <c r="V137" s="12">
        <f>COUNTIF(入力用シート!$C31:$QE31,V$1)</f>
        <v>0</v>
      </c>
      <c r="W137" s="12"/>
      <c r="X137" s="12"/>
      <c r="Y137" s="12"/>
      <c r="Z137" s="12"/>
      <c r="AA137" s="53"/>
      <c r="AB137" s="46"/>
      <c r="AC137" s="46"/>
      <c r="AD137" s="46"/>
    </row>
    <row r="138" spans="1:30">
      <c r="A138" s="47" t="s">
        <v>27</v>
      </c>
      <c r="B138" s="12">
        <f>COUNTIF(入力用シート!$C32:$QE32,B$1)</f>
        <v>0</v>
      </c>
      <c r="C138" s="12">
        <f>COUNTIF(入力用シート!$C32:$QE32,C$1)</f>
        <v>0</v>
      </c>
      <c r="D138" s="12">
        <f>COUNTIF(入力用シート!$C32:$QE32,D$1)</f>
        <v>0</v>
      </c>
      <c r="E138" s="12">
        <f>COUNTIF(入力用シート!$C32:$QE32,E$1)</f>
        <v>0</v>
      </c>
      <c r="F138" s="12">
        <f>COUNTIF(入力用シート!$C32:$QE32,F$1)</f>
        <v>0</v>
      </c>
      <c r="G138" s="12">
        <f>COUNTIF(入力用シート!$C32:$QE32,G$1)</f>
        <v>0</v>
      </c>
      <c r="H138" s="12">
        <f>COUNTIF(入力用シート!$C32:$QE32,H$1)</f>
        <v>0</v>
      </c>
      <c r="I138" s="12">
        <f>COUNTIF(入力用シート!$C32:$QE32,I$1)</f>
        <v>0</v>
      </c>
      <c r="J138" s="12">
        <f>COUNTIF(入力用シート!$C32:$QE32,J$1)</f>
        <v>0</v>
      </c>
      <c r="K138" s="12">
        <f>COUNTIF(入力用シート!$C32:$QE32,K$1)</f>
        <v>0</v>
      </c>
      <c r="L138" s="12">
        <f>COUNTIF(入力用シート!$C32:$QE32,L$1)</f>
        <v>0</v>
      </c>
      <c r="M138" s="12">
        <f>COUNTIF(入力用シート!$C32:$QE32,M$1)</f>
        <v>0</v>
      </c>
      <c r="N138" s="12">
        <f>COUNTIF(入力用シート!$C32:$QE32,N$1)</f>
        <v>0</v>
      </c>
      <c r="O138" s="12">
        <f>COUNTIF(入力用シート!$C32:$QE32,O$1)</f>
        <v>0</v>
      </c>
      <c r="P138" s="12">
        <f>COUNTIF(入力用シート!$C32:$QE32,P$1)</f>
        <v>0</v>
      </c>
      <c r="Q138" s="12">
        <f>COUNTIF(入力用シート!$C32:$QE32,Q$1)</f>
        <v>0</v>
      </c>
      <c r="R138" s="12">
        <f>COUNTIF(入力用シート!$C32:$QE32,R$1)</f>
        <v>0</v>
      </c>
      <c r="S138" s="12">
        <f>COUNTIF(入力用シート!$C32:$QE32,S$1)</f>
        <v>0</v>
      </c>
      <c r="T138" s="12">
        <f>COUNTIF(入力用シート!$C32:$QE32,T$1)</f>
        <v>0</v>
      </c>
      <c r="U138" s="12">
        <f>COUNTIF(入力用シート!$C32:$QE32,U$1)</f>
        <v>0</v>
      </c>
      <c r="V138" s="12">
        <f>COUNTIF(入力用シート!$C32:$QE32,V$1)</f>
        <v>0</v>
      </c>
      <c r="W138" s="12"/>
      <c r="X138" s="12"/>
      <c r="Y138" s="12"/>
      <c r="Z138" s="12"/>
      <c r="AA138" s="53"/>
      <c r="AB138" s="46"/>
      <c r="AC138" s="46"/>
      <c r="AD138" s="46"/>
    </row>
    <row r="139" spans="1:30">
      <c r="A139" s="47" t="s">
        <v>38</v>
      </c>
      <c r="B139" s="12">
        <f>B136*3+B137*2+B138</f>
        <v>0</v>
      </c>
      <c r="C139" s="12">
        <f t="shared" ref="C139:V139" si="5">C136*3+C137*2+C138</f>
        <v>0</v>
      </c>
      <c r="D139" s="12">
        <f t="shared" si="5"/>
        <v>0</v>
      </c>
      <c r="E139" s="12">
        <f t="shared" si="5"/>
        <v>0</v>
      </c>
      <c r="F139" s="12">
        <f t="shared" si="5"/>
        <v>0</v>
      </c>
      <c r="G139" s="12">
        <f t="shared" si="5"/>
        <v>0</v>
      </c>
      <c r="H139" s="12">
        <f t="shared" si="5"/>
        <v>0</v>
      </c>
      <c r="I139" s="12">
        <f t="shared" si="5"/>
        <v>0</v>
      </c>
      <c r="J139" s="12">
        <f t="shared" si="5"/>
        <v>0</v>
      </c>
      <c r="K139" s="12">
        <f t="shared" si="5"/>
        <v>0</v>
      </c>
      <c r="L139" s="12">
        <f t="shared" si="5"/>
        <v>0</v>
      </c>
      <c r="M139" s="12">
        <f t="shared" si="5"/>
        <v>0</v>
      </c>
      <c r="N139" s="12">
        <f t="shared" si="5"/>
        <v>0</v>
      </c>
      <c r="O139" s="12">
        <f t="shared" si="5"/>
        <v>0</v>
      </c>
      <c r="P139" s="12">
        <f t="shared" si="5"/>
        <v>0</v>
      </c>
      <c r="Q139" s="12">
        <f t="shared" si="5"/>
        <v>0</v>
      </c>
      <c r="R139" s="12">
        <f t="shared" si="5"/>
        <v>0</v>
      </c>
      <c r="S139" s="12">
        <f t="shared" si="5"/>
        <v>0</v>
      </c>
      <c r="T139" s="12">
        <f t="shared" si="5"/>
        <v>0</v>
      </c>
      <c r="U139" s="12">
        <f t="shared" si="5"/>
        <v>0</v>
      </c>
      <c r="V139" s="12">
        <f t="shared" si="5"/>
        <v>0</v>
      </c>
      <c r="W139" s="12"/>
      <c r="X139" s="12"/>
      <c r="Y139" s="12"/>
      <c r="Z139" s="12"/>
      <c r="AA139" s="53"/>
      <c r="AB139" s="46"/>
      <c r="AC139" s="46"/>
      <c r="AD139" s="46"/>
    </row>
    <row r="140" spans="1:30">
      <c r="A140" s="47" t="s">
        <v>100</v>
      </c>
      <c r="B140" s="12">
        <f>COUNTIFS(入力用シート!$C$3:$QE$3,1,入力用シート!$C$30:$QE$30,B$1)</f>
        <v>0</v>
      </c>
      <c r="C140" s="12">
        <f>COUNTIFS(入力用シート!$C$3:$QE$3,1,入力用シート!$C$30:$QE$30,C$1)</f>
        <v>0</v>
      </c>
      <c r="D140" s="12">
        <f>COUNTIFS(入力用シート!$C$3:$QE$3,1,入力用シート!$C$30:$QE$30,D$1)</f>
        <v>0</v>
      </c>
      <c r="E140" s="12">
        <f>COUNTIFS(入力用シート!$C$3:$QE$3,1,入力用シート!$C$30:$QE$30,E$1)</f>
        <v>0</v>
      </c>
      <c r="F140" s="12">
        <f>COUNTIFS(入力用シート!$C$3:$QE$3,1,入力用シート!$C$30:$QE$30,F$1)</f>
        <v>0</v>
      </c>
      <c r="G140" s="12">
        <f>COUNTIFS(入力用シート!$C$3:$QE$3,1,入力用シート!$C$30:$QE$30,G$1)</f>
        <v>0</v>
      </c>
      <c r="H140" s="12">
        <f>COUNTIFS(入力用シート!$C$3:$QE$3,1,入力用シート!$C$30:$QE$30,H$1)</f>
        <v>0</v>
      </c>
      <c r="I140" s="12">
        <f>COUNTIFS(入力用シート!$C$3:$QE$3,1,入力用シート!$C$30:$QE$30,I$1)</f>
        <v>0</v>
      </c>
      <c r="J140" s="12">
        <f>COUNTIFS(入力用シート!$C$3:$QE$3,1,入力用シート!$C$30:$QE$30,J$1)</f>
        <v>0</v>
      </c>
      <c r="K140" s="12">
        <f>COUNTIFS(入力用シート!$C$3:$QE$3,1,入力用シート!$C$30:$QE$30,K$1)</f>
        <v>0</v>
      </c>
      <c r="L140" s="12">
        <f>COUNTIFS(入力用シート!$C$3:$QE$3,1,入力用シート!$C$30:$QE$30,L$1)</f>
        <v>0</v>
      </c>
      <c r="M140" s="12">
        <f>COUNTIFS(入力用シート!$C$3:$QE$3,1,入力用シート!$C$30:$QE$30,M$1)</f>
        <v>0</v>
      </c>
      <c r="N140" s="12">
        <f>COUNTIFS(入力用シート!$C$3:$QE$3,1,入力用シート!$C$30:$QE$30,N$1)</f>
        <v>0</v>
      </c>
      <c r="O140" s="12">
        <f>COUNTIFS(入力用シート!$C$3:$QE$3,1,入力用シート!$C$30:$QE$30,O$1)</f>
        <v>0</v>
      </c>
      <c r="P140" s="12">
        <f>COUNTIFS(入力用シート!$C$3:$QE$3,1,入力用シート!$C$30:$QE$30,P$1)</f>
        <v>0</v>
      </c>
      <c r="Q140" s="12">
        <f>COUNTIFS(入力用シート!$C$3:$QE$3,1,入力用シート!$C$30:$QE$30,Q$1)</f>
        <v>0</v>
      </c>
      <c r="R140" s="12">
        <f>COUNTIFS(入力用シート!$C$3:$QE$3,1,入力用シート!$C$30:$QE$30,R$1)</f>
        <v>0</v>
      </c>
      <c r="S140" s="12">
        <f>COUNTIFS(入力用シート!$C$3:$QE$3,1,入力用シート!$C$30:$QE$30,S$1)</f>
        <v>0</v>
      </c>
      <c r="T140" s="12">
        <f>COUNTIFS(入力用シート!$C$3:$QE$3,1,入力用シート!$C$30:$QE$30,T$1)</f>
        <v>0</v>
      </c>
      <c r="U140" s="12">
        <f>COUNTIFS(入力用シート!$C$3:$QE$3,1,入力用シート!$C$30:$QE$30,U$1)</f>
        <v>0</v>
      </c>
      <c r="V140" s="12">
        <f>COUNTIFS(入力用シート!$C$3:$QE$3,1,入力用シート!$C$30:$QE$30,V$1)</f>
        <v>0</v>
      </c>
      <c r="W140" s="12"/>
      <c r="X140" s="12"/>
      <c r="Y140" s="12"/>
      <c r="Z140" s="12"/>
      <c r="AA140" s="53"/>
      <c r="AB140" s="46"/>
      <c r="AC140" s="46"/>
      <c r="AD140" s="46"/>
    </row>
    <row r="141" spans="1:30">
      <c r="A141" s="47" t="s">
        <v>101</v>
      </c>
      <c r="B141" s="12">
        <f>COUNTIFS(入力用シート!$C$3:$QE$3,2,入力用シート!$C$30:$QE$30,B$1)</f>
        <v>0</v>
      </c>
      <c r="C141" s="12">
        <f>COUNTIFS(入力用シート!$C$3:$QE$3,2,入力用シート!$C$30:$QE$30,C$1)</f>
        <v>0</v>
      </c>
      <c r="D141" s="12">
        <f>COUNTIFS(入力用シート!$C$3:$QE$3,2,入力用シート!$C$30:$QE$30,D$1)</f>
        <v>0</v>
      </c>
      <c r="E141" s="12">
        <f>COUNTIFS(入力用シート!$C$3:$QE$3,2,入力用シート!$C$30:$QE$30,E$1)</f>
        <v>0</v>
      </c>
      <c r="F141" s="12">
        <f>COUNTIFS(入力用シート!$C$3:$QE$3,2,入力用シート!$C$30:$QE$30,F$1)</f>
        <v>0</v>
      </c>
      <c r="G141" s="12">
        <f>COUNTIFS(入力用シート!$C$3:$QE$3,2,入力用シート!$C$30:$QE$30,G$1)</f>
        <v>0</v>
      </c>
      <c r="H141" s="12">
        <f>COUNTIFS(入力用シート!$C$3:$QE$3,2,入力用シート!$C$30:$QE$30,H$1)</f>
        <v>0</v>
      </c>
      <c r="I141" s="12">
        <f>COUNTIFS(入力用シート!$C$3:$QE$3,2,入力用シート!$C$30:$QE$30,I$1)</f>
        <v>0</v>
      </c>
      <c r="J141" s="12">
        <f>COUNTIFS(入力用シート!$C$3:$QE$3,2,入力用シート!$C$30:$QE$30,J$1)</f>
        <v>0</v>
      </c>
      <c r="K141" s="12">
        <f>COUNTIFS(入力用シート!$C$3:$QE$3,2,入力用シート!$C$30:$QE$30,K$1)</f>
        <v>0</v>
      </c>
      <c r="L141" s="12">
        <f>COUNTIFS(入力用シート!$C$3:$QE$3,2,入力用シート!$C$30:$QE$30,L$1)</f>
        <v>0</v>
      </c>
      <c r="M141" s="12">
        <f>COUNTIFS(入力用シート!$C$3:$QE$3,2,入力用シート!$C$30:$QE$30,M$1)</f>
        <v>0</v>
      </c>
      <c r="N141" s="12">
        <f>COUNTIFS(入力用シート!$C$3:$QE$3,2,入力用シート!$C$30:$QE$30,N$1)</f>
        <v>0</v>
      </c>
      <c r="O141" s="12">
        <f>COUNTIFS(入力用シート!$C$3:$QE$3,2,入力用シート!$C$30:$QE$30,O$1)</f>
        <v>0</v>
      </c>
      <c r="P141" s="12">
        <f>COUNTIFS(入力用シート!$C$3:$QE$3,2,入力用シート!$C$30:$QE$30,P$1)</f>
        <v>0</v>
      </c>
      <c r="Q141" s="12">
        <f>COUNTIFS(入力用シート!$C$3:$QE$3,2,入力用シート!$C$30:$QE$30,Q$1)</f>
        <v>0</v>
      </c>
      <c r="R141" s="12">
        <f>COUNTIFS(入力用シート!$C$3:$QE$3,2,入力用シート!$C$30:$QE$30,R$1)</f>
        <v>0</v>
      </c>
      <c r="S141" s="12">
        <f>COUNTIFS(入力用シート!$C$3:$QE$3,2,入力用シート!$C$30:$QE$30,S$1)</f>
        <v>0</v>
      </c>
      <c r="T141" s="12">
        <f>COUNTIFS(入力用シート!$C$3:$QE$3,2,入力用シート!$C$30:$QE$30,T$1)</f>
        <v>0</v>
      </c>
      <c r="U141" s="12">
        <f>COUNTIFS(入力用シート!$C$3:$QE$3,2,入力用シート!$C$30:$QE$30,U$1)</f>
        <v>0</v>
      </c>
      <c r="V141" s="12">
        <f>COUNTIFS(入力用シート!$C$3:$QE$3,2,入力用シート!$C$30:$QE$30,V$1)</f>
        <v>0</v>
      </c>
      <c r="W141" s="12"/>
      <c r="X141" s="12"/>
      <c r="Y141" s="12"/>
      <c r="Z141" s="12"/>
      <c r="AA141" s="53"/>
      <c r="AB141" s="46"/>
      <c r="AC141" s="46"/>
      <c r="AD141" s="46"/>
    </row>
    <row r="142" spans="1:30">
      <c r="A142" s="47" t="s">
        <v>102</v>
      </c>
      <c r="B142" s="12">
        <f>COUNTIFS(入力用シート!$C$3:$QE$3,3,入力用シート!$C$30:$QE$30,B$1)</f>
        <v>0</v>
      </c>
      <c r="C142" s="12">
        <f>COUNTIFS(入力用シート!$C$3:$QE$3,3,入力用シート!$C$30:$QE$30,C$1)</f>
        <v>0</v>
      </c>
      <c r="D142" s="12">
        <f>COUNTIFS(入力用シート!$C$3:$QE$3,3,入力用シート!$C$30:$QE$30,D$1)</f>
        <v>0</v>
      </c>
      <c r="E142" s="12">
        <f>COUNTIFS(入力用シート!$C$3:$QE$3,3,入力用シート!$C$30:$QE$30,E$1)</f>
        <v>0</v>
      </c>
      <c r="F142" s="12">
        <f>COUNTIFS(入力用シート!$C$3:$QE$3,3,入力用シート!$C$30:$QE$30,F$1)</f>
        <v>0</v>
      </c>
      <c r="G142" s="12">
        <f>COUNTIFS(入力用シート!$C$3:$QE$3,3,入力用シート!$C$30:$QE$30,G$1)</f>
        <v>0</v>
      </c>
      <c r="H142" s="12">
        <f>COUNTIFS(入力用シート!$C$3:$QE$3,3,入力用シート!$C$30:$QE$30,H$1)</f>
        <v>0</v>
      </c>
      <c r="I142" s="12">
        <f>COUNTIFS(入力用シート!$C$3:$QE$3,3,入力用シート!$C$30:$QE$30,I$1)</f>
        <v>0</v>
      </c>
      <c r="J142" s="12">
        <f>COUNTIFS(入力用シート!$C$3:$QE$3,3,入力用シート!$C$30:$QE$30,J$1)</f>
        <v>0</v>
      </c>
      <c r="K142" s="12">
        <f>COUNTIFS(入力用シート!$C$3:$QE$3,3,入力用シート!$C$30:$QE$30,K$1)</f>
        <v>0</v>
      </c>
      <c r="L142" s="12">
        <f>COUNTIFS(入力用シート!$C$3:$QE$3,3,入力用シート!$C$30:$QE$30,L$1)</f>
        <v>0</v>
      </c>
      <c r="M142" s="12">
        <f>COUNTIFS(入力用シート!$C$3:$QE$3,3,入力用シート!$C$30:$QE$30,M$1)</f>
        <v>0</v>
      </c>
      <c r="N142" s="12">
        <f>COUNTIFS(入力用シート!$C$3:$QE$3,3,入力用シート!$C$30:$QE$30,N$1)</f>
        <v>0</v>
      </c>
      <c r="O142" s="12">
        <f>COUNTIFS(入力用シート!$C$3:$QE$3,3,入力用シート!$C$30:$QE$30,O$1)</f>
        <v>0</v>
      </c>
      <c r="P142" s="12">
        <f>COUNTIFS(入力用シート!$C$3:$QE$3,3,入力用シート!$C$30:$QE$30,P$1)</f>
        <v>0</v>
      </c>
      <c r="Q142" s="12">
        <f>COUNTIFS(入力用シート!$C$3:$QE$3,3,入力用シート!$C$30:$QE$30,Q$1)</f>
        <v>0</v>
      </c>
      <c r="R142" s="12">
        <f>COUNTIFS(入力用シート!$C$3:$QE$3,3,入力用シート!$C$30:$QE$30,R$1)</f>
        <v>0</v>
      </c>
      <c r="S142" s="12">
        <f>COUNTIFS(入力用シート!$C$3:$QE$3,3,入力用シート!$C$30:$QE$30,S$1)</f>
        <v>0</v>
      </c>
      <c r="T142" s="12">
        <f>COUNTIFS(入力用シート!$C$3:$QE$3,3,入力用シート!$C$30:$QE$30,T$1)</f>
        <v>0</v>
      </c>
      <c r="U142" s="12">
        <f>COUNTIFS(入力用シート!$C$3:$QE$3,3,入力用シート!$C$30:$QE$30,U$1)</f>
        <v>0</v>
      </c>
      <c r="V142" s="12">
        <f>COUNTIFS(入力用シート!$C$3:$QE$3,3,入力用シート!$C$30:$QE$30,V$1)</f>
        <v>0</v>
      </c>
      <c r="W142" s="12"/>
      <c r="X142" s="12"/>
      <c r="Y142" s="12"/>
      <c r="Z142" s="12"/>
      <c r="AA142" s="53"/>
      <c r="AB142" s="46"/>
      <c r="AC142" s="46"/>
      <c r="AD142" s="46"/>
    </row>
    <row r="143" spans="1:30">
      <c r="A143" s="47" t="s">
        <v>103</v>
      </c>
      <c r="B143" s="12">
        <f>COUNTIFS(入力用シート!$C$3:$QE$3,4,入力用シート!$C$30:$QE$30,B$1)</f>
        <v>0</v>
      </c>
      <c r="C143" s="12">
        <f>COUNTIFS(入力用シート!$C$3:$QE$3,4,入力用シート!$C$30:$QE$30,C$1)</f>
        <v>0</v>
      </c>
      <c r="D143" s="12">
        <f>COUNTIFS(入力用シート!$C$3:$QE$3,4,入力用シート!$C$30:$QE$30,D$1)</f>
        <v>0</v>
      </c>
      <c r="E143" s="12">
        <f>COUNTIFS(入力用シート!$C$3:$QE$3,4,入力用シート!$C$30:$QE$30,E$1)</f>
        <v>0</v>
      </c>
      <c r="F143" s="12">
        <f>COUNTIFS(入力用シート!$C$3:$QE$3,4,入力用シート!$C$30:$QE$30,F$1)</f>
        <v>0</v>
      </c>
      <c r="G143" s="12">
        <f>COUNTIFS(入力用シート!$C$3:$QE$3,4,入力用シート!$C$30:$QE$30,G$1)</f>
        <v>0</v>
      </c>
      <c r="H143" s="12">
        <f>COUNTIFS(入力用シート!$C$3:$QE$3,4,入力用シート!$C$30:$QE$30,H$1)</f>
        <v>0</v>
      </c>
      <c r="I143" s="12">
        <f>COUNTIFS(入力用シート!$C$3:$QE$3,4,入力用シート!$C$30:$QE$30,I$1)</f>
        <v>0</v>
      </c>
      <c r="J143" s="12">
        <f>COUNTIFS(入力用シート!$C$3:$QE$3,4,入力用シート!$C$30:$QE$30,J$1)</f>
        <v>0</v>
      </c>
      <c r="K143" s="12">
        <f>COUNTIFS(入力用シート!$C$3:$QE$3,4,入力用シート!$C$30:$QE$30,K$1)</f>
        <v>0</v>
      </c>
      <c r="L143" s="12">
        <f>COUNTIFS(入力用シート!$C$3:$QE$3,4,入力用シート!$C$30:$QE$30,L$1)</f>
        <v>0</v>
      </c>
      <c r="M143" s="12">
        <f>COUNTIFS(入力用シート!$C$3:$QE$3,4,入力用シート!$C$30:$QE$30,M$1)</f>
        <v>0</v>
      </c>
      <c r="N143" s="12">
        <f>COUNTIFS(入力用シート!$C$3:$QE$3,4,入力用シート!$C$30:$QE$30,N$1)</f>
        <v>0</v>
      </c>
      <c r="O143" s="12">
        <f>COUNTIFS(入力用シート!$C$3:$QE$3,4,入力用シート!$C$30:$QE$30,O$1)</f>
        <v>0</v>
      </c>
      <c r="P143" s="12">
        <f>COUNTIFS(入力用シート!$C$3:$QE$3,4,入力用シート!$C$30:$QE$30,P$1)</f>
        <v>0</v>
      </c>
      <c r="Q143" s="12">
        <f>COUNTIFS(入力用シート!$C$3:$QE$3,4,入力用シート!$C$30:$QE$30,Q$1)</f>
        <v>0</v>
      </c>
      <c r="R143" s="12">
        <f>COUNTIFS(入力用シート!$C$3:$QE$3,4,入力用シート!$C$30:$QE$30,R$1)</f>
        <v>0</v>
      </c>
      <c r="S143" s="12">
        <f>COUNTIFS(入力用シート!$C$3:$QE$3,4,入力用シート!$C$30:$QE$30,S$1)</f>
        <v>0</v>
      </c>
      <c r="T143" s="12">
        <f>COUNTIFS(入力用シート!$C$3:$QE$3,4,入力用シート!$C$30:$QE$30,T$1)</f>
        <v>0</v>
      </c>
      <c r="U143" s="12">
        <f>COUNTIFS(入力用シート!$C$3:$QE$3,4,入力用シート!$C$30:$QE$30,U$1)</f>
        <v>0</v>
      </c>
      <c r="V143" s="12">
        <f>COUNTIFS(入力用シート!$C$3:$QE$3,4,入力用シート!$C$30:$QE$30,V$1)</f>
        <v>0</v>
      </c>
      <c r="W143" s="12"/>
      <c r="X143" s="12"/>
      <c r="Y143" s="12"/>
      <c r="Z143" s="12"/>
      <c r="AA143" s="53"/>
      <c r="AB143" s="46"/>
      <c r="AC143" s="46"/>
      <c r="AD143" s="46"/>
    </row>
    <row r="144" spans="1:30">
      <c r="A144" s="47" t="s">
        <v>104</v>
      </c>
      <c r="B144" s="12">
        <f>COUNTIFS(入力用シート!$C$3:$QE$3,5,入力用シート!$C$30:$QE$30,B$1)</f>
        <v>0</v>
      </c>
      <c r="C144" s="12">
        <f>COUNTIFS(入力用シート!$C$3:$QE$3,5,入力用シート!$C$30:$QE$30,C$1)</f>
        <v>0</v>
      </c>
      <c r="D144" s="12">
        <f>COUNTIFS(入力用シート!$C$3:$QE$3,5,入力用シート!$C$30:$QE$30,D$1)</f>
        <v>0</v>
      </c>
      <c r="E144" s="12">
        <f>COUNTIFS(入力用シート!$C$3:$QE$3,5,入力用シート!$C$30:$QE$30,E$1)</f>
        <v>0</v>
      </c>
      <c r="F144" s="12">
        <f>COUNTIFS(入力用シート!$C$3:$QE$3,5,入力用シート!$C$30:$QE$30,F$1)</f>
        <v>0</v>
      </c>
      <c r="G144" s="12">
        <f>COUNTIFS(入力用シート!$C$3:$QE$3,5,入力用シート!$C$30:$QE$30,G$1)</f>
        <v>0</v>
      </c>
      <c r="H144" s="12">
        <f>COUNTIFS(入力用シート!$C$3:$QE$3,5,入力用シート!$C$30:$QE$30,H$1)</f>
        <v>0</v>
      </c>
      <c r="I144" s="12">
        <f>COUNTIFS(入力用シート!$C$3:$QE$3,5,入力用シート!$C$30:$QE$30,I$1)</f>
        <v>0</v>
      </c>
      <c r="J144" s="12">
        <f>COUNTIFS(入力用シート!$C$3:$QE$3,5,入力用シート!$C$30:$QE$30,J$1)</f>
        <v>0</v>
      </c>
      <c r="K144" s="12">
        <f>COUNTIFS(入力用シート!$C$3:$QE$3,5,入力用シート!$C$30:$QE$30,K$1)</f>
        <v>0</v>
      </c>
      <c r="L144" s="12">
        <f>COUNTIFS(入力用シート!$C$3:$QE$3,5,入力用シート!$C$30:$QE$30,L$1)</f>
        <v>0</v>
      </c>
      <c r="M144" s="12">
        <f>COUNTIFS(入力用シート!$C$3:$QE$3,5,入力用シート!$C$30:$QE$30,M$1)</f>
        <v>0</v>
      </c>
      <c r="N144" s="12">
        <f>COUNTIFS(入力用シート!$C$3:$QE$3,5,入力用シート!$C$30:$QE$30,N$1)</f>
        <v>0</v>
      </c>
      <c r="O144" s="12">
        <f>COUNTIFS(入力用シート!$C$3:$QE$3,5,入力用シート!$C$30:$QE$30,O$1)</f>
        <v>0</v>
      </c>
      <c r="P144" s="12">
        <f>COUNTIFS(入力用シート!$C$3:$QE$3,5,入力用シート!$C$30:$QE$30,P$1)</f>
        <v>0</v>
      </c>
      <c r="Q144" s="12">
        <f>COUNTIFS(入力用シート!$C$3:$QE$3,5,入力用シート!$C$30:$QE$30,Q$1)</f>
        <v>0</v>
      </c>
      <c r="R144" s="12">
        <f>COUNTIFS(入力用シート!$C$3:$QE$3,5,入力用シート!$C$30:$QE$30,R$1)</f>
        <v>0</v>
      </c>
      <c r="S144" s="12">
        <f>COUNTIFS(入力用シート!$C$3:$QE$3,5,入力用シート!$C$30:$QE$30,S$1)</f>
        <v>0</v>
      </c>
      <c r="T144" s="12">
        <f>COUNTIFS(入力用シート!$C$3:$QE$3,5,入力用シート!$C$30:$QE$30,T$1)</f>
        <v>0</v>
      </c>
      <c r="U144" s="12">
        <f>COUNTIFS(入力用シート!$C$3:$QE$3,5,入力用シート!$C$30:$QE$30,U$1)</f>
        <v>0</v>
      </c>
      <c r="V144" s="12">
        <f>COUNTIFS(入力用シート!$C$3:$QE$3,5,入力用シート!$C$30:$QE$30,V$1)</f>
        <v>0</v>
      </c>
      <c r="W144" s="12"/>
      <c r="X144" s="12"/>
      <c r="Y144" s="12"/>
      <c r="Z144" s="12"/>
      <c r="AA144" s="53"/>
      <c r="AB144" s="46"/>
      <c r="AC144" s="46"/>
      <c r="AD144" s="46"/>
    </row>
    <row r="145" spans="1:30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53"/>
      <c r="AB145" s="46"/>
      <c r="AC145" s="46"/>
      <c r="AD145" s="46"/>
    </row>
    <row r="146" spans="1:30">
      <c r="A146" s="47" t="s">
        <v>105</v>
      </c>
      <c r="B146" s="12">
        <f>3*COUNTIFS(入力用シート!$C$3:$QE$3,1,入力用シート!$C$30:$QE$30,B$1)+2*COUNTIFS(入力用シート!$C$3:$QE$3,1,入力用シート!$C$31:$QE$31,B$1)+COUNTIFS(入力用シート!$C$3:$QE$3,1,入力用シート!$C$32:$QE$32,B$1)</f>
        <v>0</v>
      </c>
      <c r="C146" s="12">
        <f>3*COUNTIFS(入力用シート!$C$3:$QE$3,1,入力用シート!$C$30:$QE$30,C$1)+2*COUNTIFS(入力用シート!$C$3:$QE$3,1,入力用シート!$C$31:$QE$31,C$1)+COUNTIFS(入力用シート!$C$3:$QE$3,1,入力用シート!$C$32:$QE$32,C$1)</f>
        <v>0</v>
      </c>
      <c r="D146" s="12">
        <f>3*COUNTIFS(入力用シート!$C$3:$QE$3,1,入力用シート!$C$30:$QE$30,D$1)+2*COUNTIFS(入力用シート!$C$3:$QE$3,1,入力用シート!$C$31:$QE$31,D$1)+COUNTIFS(入力用シート!$C$3:$QE$3,1,入力用シート!$C$32:$QE$32,D$1)</f>
        <v>0</v>
      </c>
      <c r="E146" s="12">
        <f>3*COUNTIFS(入力用シート!$C$3:$QE$3,1,入力用シート!$C$30:$QE$30,E$1)+2*COUNTIFS(入力用シート!$C$3:$QE$3,1,入力用シート!$C$31:$QE$31,E$1)+COUNTIFS(入力用シート!$C$3:$QE$3,1,入力用シート!$C$32:$QE$32,E$1)</f>
        <v>0</v>
      </c>
      <c r="F146" s="12">
        <f>3*COUNTIFS(入力用シート!$C$3:$QE$3,1,入力用シート!$C$30:$QE$30,F$1)+2*COUNTIFS(入力用シート!$C$3:$QE$3,1,入力用シート!$C$31:$QE$31,F$1)+COUNTIFS(入力用シート!$C$3:$QE$3,1,入力用シート!$C$32:$QE$32,F$1)</f>
        <v>0</v>
      </c>
      <c r="G146" s="12">
        <f>3*COUNTIFS(入力用シート!$C$3:$QE$3,1,入力用シート!$C$30:$QE$30,G$1)+2*COUNTIFS(入力用シート!$C$3:$QE$3,1,入力用シート!$C$31:$QE$31,G$1)+COUNTIFS(入力用シート!$C$3:$QE$3,1,入力用シート!$C$32:$QE$32,G$1)</f>
        <v>0</v>
      </c>
      <c r="H146" s="12">
        <f>3*COUNTIFS(入力用シート!$C$3:$QE$3,1,入力用シート!$C$30:$QE$30,H$1)+2*COUNTIFS(入力用シート!$C$3:$QE$3,1,入力用シート!$C$31:$QE$31,H$1)+COUNTIFS(入力用シート!$C$3:$QE$3,1,入力用シート!$C$32:$QE$32,H$1)</f>
        <v>0</v>
      </c>
      <c r="I146" s="12">
        <f>3*COUNTIFS(入力用シート!$C$3:$QE$3,1,入力用シート!$C$30:$QE$30,I$1)+2*COUNTIFS(入力用シート!$C$3:$QE$3,1,入力用シート!$C$31:$QE$31,I$1)+COUNTIFS(入力用シート!$C$3:$QE$3,1,入力用シート!$C$32:$QE$32,I$1)</f>
        <v>0</v>
      </c>
      <c r="J146" s="12">
        <f>3*COUNTIFS(入力用シート!$C$3:$QE$3,1,入力用シート!$C$30:$QE$30,J$1)+2*COUNTIFS(入力用シート!$C$3:$QE$3,1,入力用シート!$C$31:$QE$31,J$1)+COUNTIFS(入力用シート!$C$3:$QE$3,1,入力用シート!$C$32:$QE$32,J$1)</f>
        <v>0</v>
      </c>
      <c r="K146" s="12">
        <f>3*COUNTIFS(入力用シート!$C$3:$QE$3,1,入力用シート!$C$30:$QE$30,K$1)+2*COUNTIFS(入力用シート!$C$3:$QE$3,1,入力用シート!$C$31:$QE$31,K$1)+COUNTIFS(入力用シート!$C$3:$QE$3,1,入力用シート!$C$32:$QE$32,K$1)</f>
        <v>0</v>
      </c>
      <c r="L146" s="12">
        <f>3*COUNTIFS(入力用シート!$C$3:$QE$3,1,入力用シート!$C$30:$QE$30,L$1)+2*COUNTIFS(入力用シート!$C$3:$QE$3,1,入力用シート!$C$31:$QE$31,L$1)+COUNTIFS(入力用シート!$C$3:$QE$3,1,入力用シート!$C$32:$QE$32,L$1)</f>
        <v>0</v>
      </c>
      <c r="M146" s="12">
        <f>3*COUNTIFS(入力用シート!$C$3:$QE$3,1,入力用シート!$C$30:$QE$30,M$1)+2*COUNTIFS(入力用シート!$C$3:$QE$3,1,入力用シート!$C$31:$QE$31,M$1)+COUNTIFS(入力用シート!$C$3:$QE$3,1,入力用シート!$C$32:$QE$32,M$1)</f>
        <v>0</v>
      </c>
      <c r="N146" s="12">
        <f>3*COUNTIFS(入力用シート!$C$3:$QE$3,1,入力用シート!$C$30:$QE$30,N$1)+2*COUNTIFS(入力用シート!$C$3:$QE$3,1,入力用シート!$C$31:$QE$31,N$1)+COUNTIFS(入力用シート!$C$3:$QE$3,1,入力用シート!$C$32:$QE$32,N$1)</f>
        <v>0</v>
      </c>
      <c r="O146" s="12">
        <f>3*COUNTIFS(入力用シート!$C$3:$QE$3,1,入力用シート!$C$30:$QE$30,O$1)+2*COUNTIFS(入力用シート!$C$3:$QE$3,1,入力用シート!$C$31:$QE$31,O$1)+COUNTIFS(入力用シート!$C$3:$QE$3,1,入力用シート!$C$32:$QE$32,O$1)</f>
        <v>0</v>
      </c>
      <c r="P146" s="12">
        <f>3*COUNTIFS(入力用シート!$C$3:$QE$3,1,入力用シート!$C$30:$QE$30,P$1)+2*COUNTIFS(入力用シート!$C$3:$QE$3,1,入力用シート!$C$31:$QE$31,P$1)+COUNTIFS(入力用シート!$C$3:$QE$3,1,入力用シート!$C$32:$QE$32,P$1)</f>
        <v>0</v>
      </c>
      <c r="Q146" s="12">
        <f>3*COUNTIFS(入力用シート!$C$3:$QE$3,1,入力用シート!$C$30:$QE$30,Q$1)+2*COUNTIFS(入力用シート!$C$3:$QE$3,1,入力用シート!$C$31:$QE$31,Q$1)+COUNTIFS(入力用シート!$C$3:$QE$3,1,入力用シート!$C$32:$QE$32,Q$1)</f>
        <v>0</v>
      </c>
      <c r="R146" s="12">
        <f>3*COUNTIFS(入力用シート!$C$3:$QE$3,1,入力用シート!$C$30:$QE$30,R$1)+2*COUNTIFS(入力用シート!$C$3:$QE$3,1,入力用シート!$C$31:$QE$31,R$1)+COUNTIFS(入力用シート!$C$3:$QE$3,1,入力用シート!$C$32:$QE$32,R$1)</f>
        <v>0</v>
      </c>
      <c r="S146" s="12">
        <f>3*COUNTIFS(入力用シート!$C$3:$QE$3,1,入力用シート!$C$30:$QE$30,S$1)+2*COUNTIFS(入力用シート!$C$3:$QE$3,1,入力用シート!$C$31:$QE$31,S$1)+COUNTIFS(入力用シート!$C$3:$QE$3,1,入力用シート!$C$32:$QE$32,S$1)</f>
        <v>0</v>
      </c>
      <c r="T146" s="12">
        <f>3*COUNTIFS(入力用シート!$C$3:$QE$3,1,入力用シート!$C$30:$QE$30,T$1)+2*COUNTIFS(入力用シート!$C$3:$QE$3,1,入力用シート!$C$31:$QE$31,T$1)+COUNTIFS(入力用シート!$C$3:$QE$3,1,入力用シート!$C$32:$QE$32,T$1)</f>
        <v>0</v>
      </c>
      <c r="U146" s="12">
        <f>3*COUNTIFS(入力用シート!$C$3:$QE$3,1,入力用シート!$C$30:$QE$30,U$1)+2*COUNTIFS(入力用シート!$C$3:$QE$3,1,入力用シート!$C$31:$QE$31,U$1)+COUNTIFS(入力用シート!$C$3:$QE$3,1,入力用シート!$C$32:$QE$32,U$1)</f>
        <v>0</v>
      </c>
      <c r="V146" s="12">
        <f>3*COUNTIFS(入力用シート!$C$3:$QE$3,1,入力用シート!$C$30:$QE$30,V$1)+2*COUNTIFS(入力用シート!$C$3:$QE$3,1,入力用シート!$C$31:$QE$31,V$1)+COUNTIFS(入力用シート!$C$3:$QE$3,1,入力用シート!$C$32:$QE$32,V$1)</f>
        <v>0</v>
      </c>
      <c r="W146" s="12"/>
      <c r="X146" s="12"/>
      <c r="Y146" s="12"/>
      <c r="Z146" s="12"/>
      <c r="AA146" s="53"/>
      <c r="AB146" s="46"/>
      <c r="AC146" s="46"/>
      <c r="AD146" s="46"/>
    </row>
    <row r="147" spans="1:30">
      <c r="A147" s="47" t="s">
        <v>106</v>
      </c>
      <c r="B147" s="12">
        <f>3*COUNTIFS(入力用シート!$C$3:$QE$3,2,入力用シート!$C$30:$QE$30,B$1)+2*COUNTIFS(入力用シート!$C$3:$QE$3,2,入力用シート!$C$31:$QE$31,B$1)+COUNTIFS(入力用シート!$C$3:$QE$3,2,入力用シート!$C$32:$QE$32,B$1)</f>
        <v>0</v>
      </c>
      <c r="C147" s="12">
        <f>3*COUNTIFS(入力用シート!$C$3:$QE$3,2,入力用シート!$C$30:$QE$30,C$1)+2*COUNTIFS(入力用シート!$C$3:$QE$3,2,入力用シート!$C$31:$QE$31,C$1)+COUNTIFS(入力用シート!$C$3:$QE$3,2,入力用シート!$C$32:$QE$32,C$1)</f>
        <v>0</v>
      </c>
      <c r="D147" s="12">
        <f>3*COUNTIFS(入力用シート!$C$3:$QE$3,2,入力用シート!$C$30:$QE$30,D$1)+2*COUNTIFS(入力用シート!$C$3:$QE$3,2,入力用シート!$C$31:$QE$31,D$1)+COUNTIFS(入力用シート!$C$3:$QE$3,2,入力用シート!$C$32:$QE$32,D$1)</f>
        <v>0</v>
      </c>
      <c r="E147" s="12">
        <f>3*COUNTIFS(入力用シート!$C$3:$QE$3,2,入力用シート!$C$30:$QE$30,E$1)+2*COUNTIFS(入力用シート!$C$3:$QE$3,2,入力用シート!$C$31:$QE$31,E$1)+COUNTIFS(入力用シート!$C$3:$QE$3,2,入力用シート!$C$32:$QE$32,E$1)</f>
        <v>0</v>
      </c>
      <c r="F147" s="12">
        <f>3*COUNTIFS(入力用シート!$C$3:$QE$3,2,入力用シート!$C$30:$QE$30,F$1)+2*COUNTIFS(入力用シート!$C$3:$QE$3,2,入力用シート!$C$31:$QE$31,F$1)+COUNTIFS(入力用シート!$C$3:$QE$3,2,入力用シート!$C$32:$QE$32,F$1)</f>
        <v>0</v>
      </c>
      <c r="G147" s="12">
        <f>3*COUNTIFS(入力用シート!$C$3:$QE$3,2,入力用シート!$C$30:$QE$30,G$1)+2*COUNTIFS(入力用シート!$C$3:$QE$3,2,入力用シート!$C$31:$QE$31,G$1)+COUNTIFS(入力用シート!$C$3:$QE$3,2,入力用シート!$C$32:$QE$32,G$1)</f>
        <v>0</v>
      </c>
      <c r="H147" s="12">
        <f>3*COUNTIFS(入力用シート!$C$3:$QE$3,2,入力用シート!$C$30:$QE$30,H$1)+2*COUNTIFS(入力用シート!$C$3:$QE$3,2,入力用シート!$C$31:$QE$31,H$1)+COUNTIFS(入力用シート!$C$3:$QE$3,2,入力用シート!$C$32:$QE$32,H$1)</f>
        <v>0</v>
      </c>
      <c r="I147" s="12">
        <f>3*COUNTIFS(入力用シート!$C$3:$QE$3,2,入力用シート!$C$30:$QE$30,I$1)+2*COUNTIFS(入力用シート!$C$3:$QE$3,2,入力用シート!$C$31:$QE$31,I$1)+COUNTIFS(入力用シート!$C$3:$QE$3,2,入力用シート!$C$32:$QE$32,I$1)</f>
        <v>0</v>
      </c>
      <c r="J147" s="12">
        <f>3*COUNTIFS(入力用シート!$C$3:$QE$3,2,入力用シート!$C$30:$QE$30,J$1)+2*COUNTIFS(入力用シート!$C$3:$QE$3,2,入力用シート!$C$31:$QE$31,J$1)+COUNTIFS(入力用シート!$C$3:$QE$3,2,入力用シート!$C$32:$QE$32,J$1)</f>
        <v>0</v>
      </c>
      <c r="K147" s="12">
        <f>3*COUNTIFS(入力用シート!$C$3:$QE$3,2,入力用シート!$C$30:$QE$30,K$1)+2*COUNTIFS(入力用シート!$C$3:$QE$3,2,入力用シート!$C$31:$QE$31,K$1)+COUNTIFS(入力用シート!$C$3:$QE$3,2,入力用シート!$C$32:$QE$32,K$1)</f>
        <v>0</v>
      </c>
      <c r="L147" s="12">
        <f>3*COUNTIFS(入力用シート!$C$3:$QE$3,2,入力用シート!$C$30:$QE$30,L$1)+2*COUNTIFS(入力用シート!$C$3:$QE$3,2,入力用シート!$C$31:$QE$31,L$1)+COUNTIFS(入力用シート!$C$3:$QE$3,2,入力用シート!$C$32:$QE$32,L$1)</f>
        <v>0</v>
      </c>
      <c r="M147" s="12">
        <f>3*COUNTIFS(入力用シート!$C$3:$QE$3,2,入力用シート!$C$30:$QE$30,M$1)+2*COUNTIFS(入力用シート!$C$3:$QE$3,2,入力用シート!$C$31:$QE$31,M$1)+COUNTIFS(入力用シート!$C$3:$QE$3,2,入力用シート!$C$32:$QE$32,M$1)</f>
        <v>0</v>
      </c>
      <c r="N147" s="12">
        <f>3*COUNTIFS(入力用シート!$C$3:$QE$3,2,入力用シート!$C$30:$QE$30,N$1)+2*COUNTIFS(入力用シート!$C$3:$QE$3,2,入力用シート!$C$31:$QE$31,N$1)+COUNTIFS(入力用シート!$C$3:$QE$3,2,入力用シート!$C$32:$QE$32,N$1)</f>
        <v>0</v>
      </c>
      <c r="O147" s="12">
        <f>3*COUNTIFS(入力用シート!$C$3:$QE$3,2,入力用シート!$C$30:$QE$30,O$1)+2*COUNTIFS(入力用シート!$C$3:$QE$3,2,入力用シート!$C$31:$QE$31,O$1)+COUNTIFS(入力用シート!$C$3:$QE$3,2,入力用シート!$C$32:$QE$32,O$1)</f>
        <v>0</v>
      </c>
      <c r="P147" s="12">
        <f>3*COUNTIFS(入力用シート!$C$3:$QE$3,2,入力用シート!$C$30:$QE$30,P$1)+2*COUNTIFS(入力用シート!$C$3:$QE$3,2,入力用シート!$C$31:$QE$31,P$1)+COUNTIFS(入力用シート!$C$3:$QE$3,2,入力用シート!$C$32:$QE$32,P$1)</f>
        <v>0</v>
      </c>
      <c r="Q147" s="12">
        <f>3*COUNTIFS(入力用シート!$C$3:$QE$3,2,入力用シート!$C$30:$QE$30,Q$1)+2*COUNTIFS(入力用シート!$C$3:$QE$3,2,入力用シート!$C$31:$QE$31,Q$1)+COUNTIFS(入力用シート!$C$3:$QE$3,2,入力用シート!$C$32:$QE$32,Q$1)</f>
        <v>0</v>
      </c>
      <c r="R147" s="12">
        <f>3*COUNTIFS(入力用シート!$C$3:$QE$3,2,入力用シート!$C$30:$QE$30,R$1)+2*COUNTIFS(入力用シート!$C$3:$QE$3,2,入力用シート!$C$31:$QE$31,R$1)+COUNTIFS(入力用シート!$C$3:$QE$3,2,入力用シート!$C$32:$QE$32,R$1)</f>
        <v>0</v>
      </c>
      <c r="S147" s="12">
        <f>3*COUNTIFS(入力用シート!$C$3:$QE$3,2,入力用シート!$C$30:$QE$30,S$1)+2*COUNTIFS(入力用シート!$C$3:$QE$3,2,入力用シート!$C$31:$QE$31,S$1)+COUNTIFS(入力用シート!$C$3:$QE$3,2,入力用シート!$C$32:$QE$32,S$1)</f>
        <v>0</v>
      </c>
      <c r="T147" s="12">
        <f>3*COUNTIFS(入力用シート!$C$3:$QE$3,2,入力用シート!$C$30:$QE$30,T$1)+2*COUNTIFS(入力用シート!$C$3:$QE$3,2,入力用シート!$C$31:$QE$31,T$1)+COUNTIFS(入力用シート!$C$3:$QE$3,2,入力用シート!$C$32:$QE$32,T$1)</f>
        <v>0</v>
      </c>
      <c r="U147" s="12">
        <f>3*COUNTIFS(入力用シート!$C$3:$QE$3,2,入力用シート!$C$30:$QE$30,U$1)+2*COUNTIFS(入力用シート!$C$3:$QE$3,2,入力用シート!$C$31:$QE$31,U$1)+COUNTIFS(入力用シート!$C$3:$QE$3,2,入力用シート!$C$32:$QE$32,U$1)</f>
        <v>0</v>
      </c>
      <c r="V147" s="12">
        <f>3*COUNTIFS(入力用シート!$C$3:$QE$3,2,入力用シート!$C$30:$QE$30,V$1)+2*COUNTIFS(入力用シート!$C$3:$QE$3,2,入力用シート!$C$31:$QE$31,V$1)+COUNTIFS(入力用シート!$C$3:$QE$3,2,入力用シート!$C$32:$QE$32,V$1)</f>
        <v>0</v>
      </c>
      <c r="W147" s="12"/>
      <c r="X147" s="12"/>
      <c r="Y147" s="12"/>
      <c r="Z147" s="12"/>
      <c r="AA147" s="53"/>
      <c r="AB147" s="46"/>
      <c r="AC147" s="46"/>
      <c r="AD147" s="46"/>
    </row>
    <row r="148" spans="1:30">
      <c r="A148" s="47" t="s">
        <v>107</v>
      </c>
      <c r="B148" s="12">
        <f>3*COUNTIFS(入力用シート!$C$3:$QE$3,3,入力用シート!$C$30:$QE$30,B$1)+2*COUNTIFS(入力用シート!$C$3:$QE$3,3,入力用シート!$C$31:$QE$31,B$1)+COUNTIFS(入力用シート!$C$3:$QE$3,3,入力用シート!$C$32:$QE$32,B$1)</f>
        <v>0</v>
      </c>
      <c r="C148" s="12">
        <f>3*COUNTIFS(入力用シート!$C$3:$QE$3,3,入力用シート!$C$30:$QE$30,C$1)+2*COUNTIFS(入力用シート!$C$3:$QE$3,3,入力用シート!$C$31:$QE$31,C$1)+COUNTIFS(入力用シート!$C$3:$QE$3,3,入力用シート!$C$32:$QE$32,C$1)</f>
        <v>0</v>
      </c>
      <c r="D148" s="12">
        <f>3*COUNTIFS(入力用シート!$C$3:$QE$3,3,入力用シート!$C$30:$QE$30,D$1)+2*COUNTIFS(入力用シート!$C$3:$QE$3,3,入力用シート!$C$31:$QE$31,D$1)+COUNTIFS(入力用シート!$C$3:$QE$3,3,入力用シート!$C$32:$QE$32,D$1)</f>
        <v>0</v>
      </c>
      <c r="E148" s="12">
        <f>3*COUNTIFS(入力用シート!$C$3:$QE$3,3,入力用シート!$C$30:$QE$30,E$1)+2*COUNTIFS(入力用シート!$C$3:$QE$3,3,入力用シート!$C$31:$QE$31,E$1)+COUNTIFS(入力用シート!$C$3:$QE$3,3,入力用シート!$C$32:$QE$32,E$1)</f>
        <v>0</v>
      </c>
      <c r="F148" s="12">
        <f>3*COUNTIFS(入力用シート!$C$3:$QE$3,3,入力用シート!$C$30:$QE$30,F$1)+2*COUNTIFS(入力用シート!$C$3:$QE$3,3,入力用シート!$C$31:$QE$31,F$1)+COUNTIFS(入力用シート!$C$3:$QE$3,3,入力用シート!$C$32:$QE$32,F$1)</f>
        <v>0</v>
      </c>
      <c r="G148" s="12">
        <f>3*COUNTIFS(入力用シート!$C$3:$QE$3,3,入力用シート!$C$30:$QE$30,G$1)+2*COUNTIFS(入力用シート!$C$3:$QE$3,3,入力用シート!$C$31:$QE$31,G$1)+COUNTIFS(入力用シート!$C$3:$QE$3,3,入力用シート!$C$32:$QE$32,G$1)</f>
        <v>0</v>
      </c>
      <c r="H148" s="12">
        <f>3*COUNTIFS(入力用シート!$C$3:$QE$3,3,入力用シート!$C$30:$QE$30,H$1)+2*COUNTIFS(入力用シート!$C$3:$QE$3,3,入力用シート!$C$31:$QE$31,H$1)+COUNTIFS(入力用シート!$C$3:$QE$3,3,入力用シート!$C$32:$QE$32,H$1)</f>
        <v>0</v>
      </c>
      <c r="I148" s="12">
        <f>3*COUNTIFS(入力用シート!$C$3:$QE$3,3,入力用シート!$C$30:$QE$30,I$1)+2*COUNTIFS(入力用シート!$C$3:$QE$3,3,入力用シート!$C$31:$QE$31,I$1)+COUNTIFS(入力用シート!$C$3:$QE$3,3,入力用シート!$C$32:$QE$32,I$1)</f>
        <v>0</v>
      </c>
      <c r="J148" s="12">
        <f>3*COUNTIFS(入力用シート!$C$3:$QE$3,3,入力用シート!$C$30:$QE$30,J$1)+2*COUNTIFS(入力用シート!$C$3:$QE$3,3,入力用シート!$C$31:$QE$31,J$1)+COUNTIFS(入力用シート!$C$3:$QE$3,3,入力用シート!$C$32:$QE$32,J$1)</f>
        <v>0</v>
      </c>
      <c r="K148" s="12">
        <f>3*COUNTIFS(入力用シート!$C$3:$QE$3,3,入力用シート!$C$30:$QE$30,K$1)+2*COUNTIFS(入力用シート!$C$3:$QE$3,3,入力用シート!$C$31:$QE$31,K$1)+COUNTIFS(入力用シート!$C$3:$QE$3,3,入力用シート!$C$32:$QE$32,K$1)</f>
        <v>0</v>
      </c>
      <c r="L148" s="12">
        <f>3*COUNTIFS(入力用シート!$C$3:$QE$3,3,入力用シート!$C$30:$QE$30,L$1)+2*COUNTIFS(入力用シート!$C$3:$QE$3,3,入力用シート!$C$31:$QE$31,L$1)+COUNTIFS(入力用シート!$C$3:$QE$3,3,入力用シート!$C$32:$QE$32,L$1)</f>
        <v>0</v>
      </c>
      <c r="M148" s="12">
        <f>3*COUNTIFS(入力用シート!$C$3:$QE$3,3,入力用シート!$C$30:$QE$30,M$1)+2*COUNTIFS(入力用シート!$C$3:$QE$3,3,入力用シート!$C$31:$QE$31,M$1)+COUNTIFS(入力用シート!$C$3:$QE$3,3,入力用シート!$C$32:$QE$32,M$1)</f>
        <v>0</v>
      </c>
      <c r="N148" s="12">
        <f>3*COUNTIFS(入力用シート!$C$3:$QE$3,3,入力用シート!$C$30:$QE$30,N$1)+2*COUNTIFS(入力用シート!$C$3:$QE$3,3,入力用シート!$C$31:$QE$31,N$1)+COUNTIFS(入力用シート!$C$3:$QE$3,3,入力用シート!$C$32:$QE$32,N$1)</f>
        <v>0</v>
      </c>
      <c r="O148" s="12">
        <f>3*COUNTIFS(入力用シート!$C$3:$QE$3,3,入力用シート!$C$30:$QE$30,O$1)+2*COUNTIFS(入力用シート!$C$3:$QE$3,3,入力用シート!$C$31:$QE$31,O$1)+COUNTIFS(入力用シート!$C$3:$QE$3,3,入力用シート!$C$32:$QE$32,O$1)</f>
        <v>0</v>
      </c>
      <c r="P148" s="12">
        <f>3*COUNTIFS(入力用シート!$C$3:$QE$3,3,入力用シート!$C$30:$QE$30,P$1)+2*COUNTIFS(入力用シート!$C$3:$QE$3,3,入力用シート!$C$31:$QE$31,P$1)+COUNTIFS(入力用シート!$C$3:$QE$3,3,入力用シート!$C$32:$QE$32,P$1)</f>
        <v>0</v>
      </c>
      <c r="Q148" s="12">
        <f>3*COUNTIFS(入力用シート!$C$3:$QE$3,3,入力用シート!$C$30:$QE$30,Q$1)+2*COUNTIFS(入力用シート!$C$3:$QE$3,3,入力用シート!$C$31:$QE$31,Q$1)+COUNTIFS(入力用シート!$C$3:$QE$3,3,入力用シート!$C$32:$QE$32,Q$1)</f>
        <v>0</v>
      </c>
      <c r="R148" s="12">
        <f>3*COUNTIFS(入力用シート!$C$3:$QE$3,3,入力用シート!$C$30:$QE$30,R$1)+2*COUNTIFS(入力用シート!$C$3:$QE$3,3,入力用シート!$C$31:$QE$31,R$1)+COUNTIFS(入力用シート!$C$3:$QE$3,3,入力用シート!$C$32:$QE$32,R$1)</f>
        <v>0</v>
      </c>
      <c r="S148" s="12">
        <f>3*COUNTIFS(入力用シート!$C$3:$QE$3,3,入力用シート!$C$30:$QE$30,S$1)+2*COUNTIFS(入力用シート!$C$3:$QE$3,3,入力用シート!$C$31:$QE$31,S$1)+COUNTIFS(入力用シート!$C$3:$QE$3,3,入力用シート!$C$32:$QE$32,S$1)</f>
        <v>0</v>
      </c>
      <c r="T148" s="12">
        <f>3*COUNTIFS(入力用シート!$C$3:$QE$3,3,入力用シート!$C$30:$QE$30,T$1)+2*COUNTIFS(入力用シート!$C$3:$QE$3,3,入力用シート!$C$31:$QE$31,T$1)+COUNTIFS(入力用シート!$C$3:$QE$3,3,入力用シート!$C$32:$QE$32,T$1)</f>
        <v>0</v>
      </c>
      <c r="U148" s="12">
        <f>3*COUNTIFS(入力用シート!$C$3:$QE$3,3,入力用シート!$C$30:$QE$30,U$1)+2*COUNTIFS(入力用シート!$C$3:$QE$3,3,入力用シート!$C$31:$QE$31,U$1)+COUNTIFS(入力用シート!$C$3:$QE$3,3,入力用シート!$C$32:$QE$32,U$1)</f>
        <v>0</v>
      </c>
      <c r="V148" s="12">
        <f>3*COUNTIFS(入力用シート!$C$3:$QE$3,3,入力用シート!$C$30:$QE$30,V$1)+2*COUNTIFS(入力用シート!$C$3:$QE$3,3,入力用シート!$C$31:$QE$31,V$1)+COUNTIFS(入力用シート!$C$3:$QE$3,3,入力用シート!$C$32:$QE$32,V$1)</f>
        <v>0</v>
      </c>
      <c r="W148" s="12"/>
      <c r="X148" s="12"/>
      <c r="Y148" s="12"/>
      <c r="Z148" s="12"/>
      <c r="AA148" s="53"/>
      <c r="AB148" s="46"/>
      <c r="AC148" s="46"/>
      <c r="AD148" s="46"/>
    </row>
    <row r="149" spans="1:30">
      <c r="A149" s="47" t="s">
        <v>108</v>
      </c>
      <c r="B149" s="12">
        <f>3*COUNTIFS(入力用シート!$C$3:$QE$3,4,入力用シート!$C$30:$QE$30,B$1)+2*COUNTIFS(入力用シート!$C$3:$QE$3,4,入力用シート!$C$31:$QE$31,B$1)+COUNTIFS(入力用シート!$C$3:$QE$3,4,入力用シート!$C$32:$QE$32,B$1)</f>
        <v>0</v>
      </c>
      <c r="C149" s="12">
        <f>3*COUNTIFS(入力用シート!$C$3:$QE$3,4,入力用シート!$C$30:$QE$30,C$1)+2*COUNTIFS(入力用シート!$C$3:$QE$3,4,入力用シート!$C$31:$QE$31,C$1)+COUNTIFS(入力用シート!$C$3:$QE$3,4,入力用シート!$C$32:$QE$32,C$1)</f>
        <v>0</v>
      </c>
      <c r="D149" s="12">
        <f>3*COUNTIFS(入力用シート!$C$3:$QE$3,4,入力用シート!$C$30:$QE$30,D$1)+2*COUNTIFS(入力用シート!$C$3:$QE$3,4,入力用シート!$C$31:$QE$31,D$1)+COUNTIFS(入力用シート!$C$3:$QE$3,4,入力用シート!$C$32:$QE$32,D$1)</f>
        <v>0</v>
      </c>
      <c r="E149" s="12">
        <f>3*COUNTIFS(入力用シート!$C$3:$QE$3,4,入力用シート!$C$30:$QE$30,E$1)+2*COUNTIFS(入力用シート!$C$3:$QE$3,4,入力用シート!$C$31:$QE$31,E$1)+COUNTIFS(入力用シート!$C$3:$QE$3,4,入力用シート!$C$32:$QE$32,E$1)</f>
        <v>0</v>
      </c>
      <c r="F149" s="12">
        <f>3*COUNTIFS(入力用シート!$C$3:$QE$3,4,入力用シート!$C$30:$QE$30,F$1)+2*COUNTIFS(入力用シート!$C$3:$QE$3,4,入力用シート!$C$31:$QE$31,F$1)+COUNTIFS(入力用シート!$C$3:$QE$3,4,入力用シート!$C$32:$QE$32,F$1)</f>
        <v>0</v>
      </c>
      <c r="G149" s="12">
        <f>3*COUNTIFS(入力用シート!$C$3:$QE$3,4,入力用シート!$C$30:$QE$30,G$1)+2*COUNTIFS(入力用シート!$C$3:$QE$3,4,入力用シート!$C$31:$QE$31,G$1)+COUNTIFS(入力用シート!$C$3:$QE$3,4,入力用シート!$C$32:$QE$32,G$1)</f>
        <v>0</v>
      </c>
      <c r="H149" s="12">
        <f>3*COUNTIFS(入力用シート!$C$3:$QE$3,4,入力用シート!$C$30:$QE$30,H$1)+2*COUNTIFS(入力用シート!$C$3:$QE$3,4,入力用シート!$C$31:$QE$31,H$1)+COUNTIFS(入力用シート!$C$3:$QE$3,4,入力用シート!$C$32:$QE$32,H$1)</f>
        <v>0</v>
      </c>
      <c r="I149" s="12">
        <f>3*COUNTIFS(入力用シート!$C$3:$QE$3,4,入力用シート!$C$30:$QE$30,I$1)+2*COUNTIFS(入力用シート!$C$3:$QE$3,4,入力用シート!$C$31:$QE$31,I$1)+COUNTIFS(入力用シート!$C$3:$QE$3,4,入力用シート!$C$32:$QE$32,I$1)</f>
        <v>0</v>
      </c>
      <c r="J149" s="12">
        <f>3*COUNTIFS(入力用シート!$C$3:$QE$3,4,入力用シート!$C$30:$QE$30,J$1)+2*COUNTIFS(入力用シート!$C$3:$QE$3,4,入力用シート!$C$31:$QE$31,J$1)+COUNTIFS(入力用シート!$C$3:$QE$3,4,入力用シート!$C$32:$QE$32,J$1)</f>
        <v>0</v>
      </c>
      <c r="K149" s="12">
        <f>3*COUNTIFS(入力用シート!$C$3:$QE$3,4,入力用シート!$C$30:$QE$30,K$1)+2*COUNTIFS(入力用シート!$C$3:$QE$3,4,入力用シート!$C$31:$QE$31,K$1)+COUNTIFS(入力用シート!$C$3:$QE$3,4,入力用シート!$C$32:$QE$32,K$1)</f>
        <v>0</v>
      </c>
      <c r="L149" s="12">
        <f>3*COUNTIFS(入力用シート!$C$3:$QE$3,4,入力用シート!$C$30:$QE$30,L$1)+2*COUNTIFS(入力用シート!$C$3:$QE$3,4,入力用シート!$C$31:$QE$31,L$1)+COUNTIFS(入力用シート!$C$3:$QE$3,4,入力用シート!$C$32:$QE$32,L$1)</f>
        <v>0</v>
      </c>
      <c r="M149" s="12">
        <f>3*COUNTIFS(入力用シート!$C$3:$QE$3,4,入力用シート!$C$30:$QE$30,M$1)+2*COUNTIFS(入力用シート!$C$3:$QE$3,4,入力用シート!$C$31:$QE$31,M$1)+COUNTIFS(入力用シート!$C$3:$QE$3,4,入力用シート!$C$32:$QE$32,M$1)</f>
        <v>0</v>
      </c>
      <c r="N149" s="12">
        <f>3*COUNTIFS(入力用シート!$C$3:$QE$3,4,入力用シート!$C$30:$QE$30,N$1)+2*COUNTIFS(入力用シート!$C$3:$QE$3,4,入力用シート!$C$31:$QE$31,N$1)+COUNTIFS(入力用シート!$C$3:$QE$3,4,入力用シート!$C$32:$QE$32,N$1)</f>
        <v>0</v>
      </c>
      <c r="O149" s="12">
        <f>3*COUNTIFS(入力用シート!$C$3:$QE$3,4,入力用シート!$C$30:$QE$30,O$1)+2*COUNTIFS(入力用シート!$C$3:$QE$3,4,入力用シート!$C$31:$QE$31,O$1)+COUNTIFS(入力用シート!$C$3:$QE$3,4,入力用シート!$C$32:$QE$32,O$1)</f>
        <v>0</v>
      </c>
      <c r="P149" s="12">
        <f>3*COUNTIFS(入力用シート!$C$3:$QE$3,4,入力用シート!$C$30:$QE$30,P$1)+2*COUNTIFS(入力用シート!$C$3:$QE$3,4,入力用シート!$C$31:$QE$31,P$1)+COUNTIFS(入力用シート!$C$3:$QE$3,4,入力用シート!$C$32:$QE$32,P$1)</f>
        <v>0</v>
      </c>
      <c r="Q149" s="12">
        <f>3*COUNTIFS(入力用シート!$C$3:$QE$3,4,入力用シート!$C$30:$QE$30,Q$1)+2*COUNTIFS(入力用シート!$C$3:$QE$3,4,入力用シート!$C$31:$QE$31,Q$1)+COUNTIFS(入力用シート!$C$3:$QE$3,4,入力用シート!$C$32:$QE$32,Q$1)</f>
        <v>0</v>
      </c>
      <c r="R149" s="12">
        <f>3*COUNTIFS(入力用シート!$C$3:$QE$3,4,入力用シート!$C$30:$QE$30,R$1)+2*COUNTIFS(入力用シート!$C$3:$QE$3,4,入力用シート!$C$31:$QE$31,R$1)+COUNTIFS(入力用シート!$C$3:$QE$3,4,入力用シート!$C$32:$QE$32,R$1)</f>
        <v>0</v>
      </c>
      <c r="S149" s="12">
        <f>3*COUNTIFS(入力用シート!$C$3:$QE$3,4,入力用シート!$C$30:$QE$30,S$1)+2*COUNTIFS(入力用シート!$C$3:$QE$3,4,入力用シート!$C$31:$QE$31,S$1)+COUNTIFS(入力用シート!$C$3:$QE$3,4,入力用シート!$C$32:$QE$32,S$1)</f>
        <v>0</v>
      </c>
      <c r="T149" s="12">
        <f>3*COUNTIFS(入力用シート!$C$3:$QE$3,4,入力用シート!$C$30:$QE$30,T$1)+2*COUNTIFS(入力用シート!$C$3:$QE$3,4,入力用シート!$C$31:$QE$31,T$1)+COUNTIFS(入力用シート!$C$3:$QE$3,4,入力用シート!$C$32:$QE$32,T$1)</f>
        <v>0</v>
      </c>
      <c r="U149" s="12">
        <f>3*COUNTIFS(入力用シート!$C$3:$QE$3,4,入力用シート!$C$30:$QE$30,U$1)+2*COUNTIFS(入力用シート!$C$3:$QE$3,4,入力用シート!$C$31:$QE$31,U$1)+COUNTIFS(入力用シート!$C$3:$QE$3,4,入力用シート!$C$32:$QE$32,U$1)</f>
        <v>0</v>
      </c>
      <c r="V149" s="12">
        <f>3*COUNTIFS(入力用シート!$C$3:$QE$3,4,入力用シート!$C$30:$QE$30,V$1)+2*COUNTIFS(入力用シート!$C$3:$QE$3,4,入力用シート!$C$31:$QE$31,V$1)+COUNTIFS(入力用シート!$C$3:$QE$3,4,入力用シート!$C$32:$QE$32,V$1)</f>
        <v>0</v>
      </c>
      <c r="W149" s="12"/>
      <c r="X149" s="12"/>
      <c r="Y149" s="12"/>
      <c r="Z149" s="12"/>
      <c r="AA149" s="53"/>
      <c r="AB149" s="46"/>
      <c r="AC149" s="46"/>
      <c r="AD149" s="46"/>
    </row>
    <row r="150" spans="1:30">
      <c r="A150" s="47" t="s">
        <v>109</v>
      </c>
      <c r="B150" s="12">
        <f>3*COUNTIFS(入力用シート!$C$3:$QE$3,5,入力用シート!$C$30:$QE$30,B$1)+2*COUNTIFS(入力用シート!$C$3:$QE$3,5,入力用シート!$C$31:$QE$31,B$1)+COUNTIFS(入力用シート!$C$3:$QE$3,5,入力用シート!$C$32:$QE$32,B$1)</f>
        <v>0</v>
      </c>
      <c r="C150" s="12">
        <f>3*COUNTIFS(入力用シート!$C$3:$QE$3,5,入力用シート!$C$30:$QE$30,C$1)+2*COUNTIFS(入力用シート!$C$3:$QE$3,5,入力用シート!$C$31:$QE$31,C$1)+COUNTIFS(入力用シート!$C$3:$QE$3,5,入力用シート!$C$32:$QE$32,C$1)</f>
        <v>0</v>
      </c>
      <c r="D150" s="12">
        <f>3*COUNTIFS(入力用シート!$C$3:$QE$3,5,入力用シート!$C$30:$QE$30,D$1)+2*COUNTIFS(入力用シート!$C$3:$QE$3,5,入力用シート!$C$31:$QE$31,D$1)+COUNTIFS(入力用シート!$C$3:$QE$3,5,入力用シート!$C$32:$QE$32,D$1)</f>
        <v>0</v>
      </c>
      <c r="E150" s="12">
        <f>3*COUNTIFS(入力用シート!$C$3:$QE$3,5,入力用シート!$C$30:$QE$30,E$1)+2*COUNTIFS(入力用シート!$C$3:$QE$3,5,入力用シート!$C$31:$QE$31,E$1)+COUNTIFS(入力用シート!$C$3:$QE$3,5,入力用シート!$C$32:$QE$32,E$1)</f>
        <v>0</v>
      </c>
      <c r="F150" s="12">
        <f>3*COUNTIFS(入力用シート!$C$3:$QE$3,5,入力用シート!$C$30:$QE$30,F$1)+2*COUNTIFS(入力用シート!$C$3:$QE$3,5,入力用シート!$C$31:$QE$31,F$1)+COUNTIFS(入力用シート!$C$3:$QE$3,5,入力用シート!$C$32:$QE$32,F$1)</f>
        <v>0</v>
      </c>
      <c r="G150" s="12">
        <f>3*COUNTIFS(入力用シート!$C$3:$QE$3,5,入力用シート!$C$30:$QE$30,G$1)+2*COUNTIFS(入力用シート!$C$3:$QE$3,5,入力用シート!$C$31:$QE$31,G$1)+COUNTIFS(入力用シート!$C$3:$QE$3,5,入力用シート!$C$32:$QE$32,G$1)</f>
        <v>0</v>
      </c>
      <c r="H150" s="12">
        <f>3*COUNTIFS(入力用シート!$C$3:$QE$3,5,入力用シート!$C$30:$QE$30,H$1)+2*COUNTIFS(入力用シート!$C$3:$QE$3,5,入力用シート!$C$31:$QE$31,H$1)+COUNTIFS(入力用シート!$C$3:$QE$3,5,入力用シート!$C$32:$QE$32,H$1)</f>
        <v>0</v>
      </c>
      <c r="I150" s="12">
        <f>3*COUNTIFS(入力用シート!$C$3:$QE$3,5,入力用シート!$C$30:$QE$30,I$1)+2*COUNTIFS(入力用シート!$C$3:$QE$3,5,入力用シート!$C$31:$QE$31,I$1)+COUNTIFS(入力用シート!$C$3:$QE$3,5,入力用シート!$C$32:$QE$32,I$1)</f>
        <v>0</v>
      </c>
      <c r="J150" s="12">
        <f>3*COUNTIFS(入力用シート!$C$3:$QE$3,5,入力用シート!$C$30:$QE$30,J$1)+2*COUNTIFS(入力用シート!$C$3:$QE$3,5,入力用シート!$C$31:$QE$31,J$1)+COUNTIFS(入力用シート!$C$3:$QE$3,5,入力用シート!$C$32:$QE$32,J$1)</f>
        <v>0</v>
      </c>
      <c r="K150" s="12">
        <f>3*COUNTIFS(入力用シート!$C$3:$QE$3,5,入力用シート!$C$30:$QE$30,K$1)+2*COUNTIFS(入力用シート!$C$3:$QE$3,5,入力用シート!$C$31:$QE$31,K$1)+COUNTIFS(入力用シート!$C$3:$QE$3,5,入力用シート!$C$32:$QE$32,K$1)</f>
        <v>0</v>
      </c>
      <c r="L150" s="12">
        <f>3*COUNTIFS(入力用シート!$C$3:$QE$3,5,入力用シート!$C$30:$QE$30,L$1)+2*COUNTIFS(入力用シート!$C$3:$QE$3,5,入力用シート!$C$31:$QE$31,L$1)+COUNTIFS(入力用シート!$C$3:$QE$3,5,入力用シート!$C$32:$QE$32,L$1)</f>
        <v>0</v>
      </c>
      <c r="M150" s="12">
        <f>3*COUNTIFS(入力用シート!$C$3:$QE$3,5,入力用シート!$C$30:$QE$30,M$1)+2*COUNTIFS(入力用シート!$C$3:$QE$3,5,入力用シート!$C$31:$QE$31,M$1)+COUNTIFS(入力用シート!$C$3:$QE$3,5,入力用シート!$C$32:$QE$32,M$1)</f>
        <v>0</v>
      </c>
      <c r="N150" s="12">
        <f>3*COUNTIFS(入力用シート!$C$3:$QE$3,5,入力用シート!$C$30:$QE$30,N$1)+2*COUNTIFS(入力用シート!$C$3:$QE$3,5,入力用シート!$C$31:$QE$31,N$1)+COUNTIFS(入力用シート!$C$3:$QE$3,5,入力用シート!$C$32:$QE$32,N$1)</f>
        <v>0</v>
      </c>
      <c r="O150" s="12">
        <f>3*COUNTIFS(入力用シート!$C$3:$QE$3,5,入力用シート!$C$30:$QE$30,O$1)+2*COUNTIFS(入力用シート!$C$3:$QE$3,5,入力用シート!$C$31:$QE$31,O$1)+COUNTIFS(入力用シート!$C$3:$QE$3,5,入力用シート!$C$32:$QE$32,O$1)</f>
        <v>0</v>
      </c>
      <c r="P150" s="12">
        <f>3*COUNTIFS(入力用シート!$C$3:$QE$3,5,入力用シート!$C$30:$QE$30,P$1)+2*COUNTIFS(入力用シート!$C$3:$QE$3,5,入力用シート!$C$31:$QE$31,P$1)+COUNTIFS(入力用シート!$C$3:$QE$3,5,入力用シート!$C$32:$QE$32,P$1)</f>
        <v>0</v>
      </c>
      <c r="Q150" s="12">
        <f>3*COUNTIFS(入力用シート!$C$3:$QE$3,5,入力用シート!$C$30:$QE$30,Q$1)+2*COUNTIFS(入力用シート!$C$3:$QE$3,5,入力用シート!$C$31:$QE$31,Q$1)+COUNTIFS(入力用シート!$C$3:$QE$3,5,入力用シート!$C$32:$QE$32,Q$1)</f>
        <v>0</v>
      </c>
      <c r="R150" s="12">
        <f>3*COUNTIFS(入力用シート!$C$3:$QE$3,5,入力用シート!$C$30:$QE$30,R$1)+2*COUNTIFS(入力用シート!$C$3:$QE$3,5,入力用シート!$C$31:$QE$31,R$1)+COUNTIFS(入力用シート!$C$3:$QE$3,5,入力用シート!$C$32:$QE$32,R$1)</f>
        <v>0</v>
      </c>
      <c r="S150" s="12">
        <f>3*COUNTIFS(入力用シート!$C$3:$QE$3,5,入力用シート!$C$30:$QE$30,S$1)+2*COUNTIFS(入力用シート!$C$3:$QE$3,5,入力用シート!$C$31:$QE$31,S$1)+COUNTIFS(入力用シート!$C$3:$QE$3,5,入力用シート!$C$32:$QE$32,S$1)</f>
        <v>0</v>
      </c>
      <c r="T150" s="12">
        <f>3*COUNTIFS(入力用シート!$C$3:$QE$3,5,入力用シート!$C$30:$QE$30,T$1)+2*COUNTIFS(入力用シート!$C$3:$QE$3,5,入力用シート!$C$31:$QE$31,T$1)+COUNTIFS(入力用シート!$C$3:$QE$3,5,入力用シート!$C$32:$QE$32,T$1)</f>
        <v>0</v>
      </c>
      <c r="U150" s="12">
        <f>3*COUNTIFS(入力用シート!$C$3:$QE$3,5,入力用シート!$C$30:$QE$30,U$1)+2*COUNTIFS(入力用シート!$C$3:$QE$3,5,入力用シート!$C$31:$QE$31,U$1)+COUNTIFS(入力用シート!$C$3:$QE$3,5,入力用シート!$C$32:$QE$32,U$1)</f>
        <v>0</v>
      </c>
      <c r="V150" s="12">
        <f>3*COUNTIFS(入力用シート!$C$3:$QE$3,5,入力用シート!$C$30:$QE$30,V$1)+2*COUNTIFS(入力用シート!$C$3:$QE$3,5,入力用シート!$C$31:$QE$31,V$1)+COUNTIFS(入力用シート!$C$3:$QE$3,5,入力用シート!$C$32:$QE$32,V$1)</f>
        <v>0</v>
      </c>
      <c r="W150" s="12"/>
      <c r="X150" s="12"/>
      <c r="Y150" s="12"/>
      <c r="Z150" s="12"/>
      <c r="AA150" s="53"/>
      <c r="AB150" s="46"/>
      <c r="AC150" s="46"/>
      <c r="AD150" s="46"/>
    </row>
    <row r="151" spans="1:30">
      <c r="B151" s="12">
        <f>3*COUNTIFS(入力用シート!$C$3:$QE$3,6,入力用シート!$C$30:$QE$30,B$1)+2*COUNTIFS(入力用シート!$C$3:$QE$3,6,入力用シート!$C$31:$QE$31,B$1)+COUNTIFS(入力用シート!$C$3:$QE$3,6,入力用シート!$C$32:$QE$32,B$1)</f>
        <v>0</v>
      </c>
      <c r="C151" s="12">
        <f>3*COUNTIFS(入力用シート!$C$3:$QE$3,6,入力用シート!$C$30:$QE$30,C$1)+2*COUNTIFS(入力用シート!$C$3:$QE$3,6,入力用シート!$C$31:$QE$31,C$1)+COUNTIFS(入力用シート!$C$3:$QE$3,6,入力用シート!$C$32:$QE$32,C$1)</f>
        <v>0</v>
      </c>
      <c r="D151" s="12">
        <f>3*COUNTIFS(入力用シート!$C$3:$QE$3,6,入力用シート!$C$30:$QE$30,D$1)+2*COUNTIFS(入力用シート!$C$3:$QE$3,6,入力用シート!$C$31:$QE$31,D$1)+COUNTIFS(入力用シート!$C$3:$QE$3,6,入力用シート!$C$32:$QE$32,D$1)</f>
        <v>0</v>
      </c>
      <c r="E151" s="12">
        <f>3*COUNTIFS(入力用シート!$C$3:$QE$3,6,入力用シート!$C$30:$QE$30,E$1)+2*COUNTIFS(入力用シート!$C$3:$QE$3,6,入力用シート!$C$31:$QE$31,E$1)+COUNTIFS(入力用シート!$C$3:$QE$3,6,入力用シート!$C$32:$QE$32,E$1)</f>
        <v>0</v>
      </c>
      <c r="F151" s="12">
        <f>3*COUNTIFS(入力用シート!$C$3:$QE$3,6,入力用シート!$C$30:$QE$30,F$1)+2*COUNTIFS(入力用シート!$C$3:$QE$3,6,入力用シート!$C$31:$QE$31,F$1)+COUNTIFS(入力用シート!$C$3:$QE$3,6,入力用シート!$C$32:$QE$32,F$1)</f>
        <v>0</v>
      </c>
      <c r="G151" s="12">
        <f>3*COUNTIFS(入力用シート!$C$3:$QE$3,6,入力用シート!$C$30:$QE$30,G$1)+2*COUNTIFS(入力用シート!$C$3:$QE$3,6,入力用シート!$C$31:$QE$31,G$1)+COUNTIFS(入力用シート!$C$3:$QE$3,6,入力用シート!$C$32:$QE$32,G$1)</f>
        <v>0</v>
      </c>
      <c r="H151" s="12">
        <f>3*COUNTIFS(入力用シート!$C$3:$QE$3,6,入力用シート!$C$30:$QE$30,H$1)+2*COUNTIFS(入力用シート!$C$3:$QE$3,6,入力用シート!$C$31:$QE$31,H$1)+COUNTIFS(入力用シート!$C$3:$QE$3,6,入力用シート!$C$32:$QE$32,H$1)</f>
        <v>0</v>
      </c>
      <c r="I151" s="12">
        <f>3*COUNTIFS(入力用シート!$C$3:$QE$3,6,入力用シート!$C$30:$QE$30,I$1)+2*COUNTIFS(入力用シート!$C$3:$QE$3,6,入力用シート!$C$31:$QE$31,I$1)+COUNTIFS(入力用シート!$C$3:$QE$3,6,入力用シート!$C$32:$QE$32,I$1)</f>
        <v>0</v>
      </c>
      <c r="J151" s="12">
        <f>3*COUNTIFS(入力用シート!$C$3:$QE$3,6,入力用シート!$C$30:$QE$30,J$1)+2*COUNTIFS(入力用シート!$C$3:$QE$3,6,入力用シート!$C$31:$QE$31,J$1)+COUNTIFS(入力用シート!$C$3:$QE$3,6,入力用シート!$C$32:$QE$32,J$1)</f>
        <v>0</v>
      </c>
      <c r="K151" s="12">
        <f>3*COUNTIFS(入力用シート!$C$3:$QE$3,6,入力用シート!$C$30:$QE$30,K$1)+2*COUNTIFS(入力用シート!$C$3:$QE$3,6,入力用シート!$C$31:$QE$31,K$1)+COUNTIFS(入力用シート!$C$3:$QE$3,6,入力用シート!$C$32:$QE$32,K$1)</f>
        <v>0</v>
      </c>
      <c r="L151" s="12">
        <f>3*COUNTIFS(入力用シート!$C$3:$QE$3,6,入力用シート!$C$30:$QE$30,L$1)+2*COUNTIFS(入力用シート!$C$3:$QE$3,6,入力用シート!$C$31:$QE$31,L$1)+COUNTIFS(入力用シート!$C$3:$QE$3,6,入力用シート!$C$32:$QE$32,L$1)</f>
        <v>0</v>
      </c>
      <c r="M151" s="12">
        <f>3*COUNTIFS(入力用シート!$C$3:$QE$3,6,入力用シート!$C$30:$QE$30,M$1)+2*COUNTIFS(入力用シート!$C$3:$QE$3,6,入力用シート!$C$31:$QE$31,M$1)+COUNTIFS(入力用シート!$C$3:$QE$3,6,入力用シート!$C$32:$QE$32,M$1)</f>
        <v>0</v>
      </c>
      <c r="N151" s="12">
        <f>3*COUNTIFS(入力用シート!$C$3:$QE$3,6,入力用シート!$C$30:$QE$30,N$1)+2*COUNTIFS(入力用シート!$C$3:$QE$3,6,入力用シート!$C$31:$QE$31,N$1)+COUNTIFS(入力用シート!$C$3:$QE$3,6,入力用シート!$C$32:$QE$32,N$1)</f>
        <v>0</v>
      </c>
      <c r="O151" s="12">
        <f>3*COUNTIFS(入力用シート!$C$3:$QE$3,6,入力用シート!$C$30:$QE$30,O$1)+2*COUNTIFS(入力用シート!$C$3:$QE$3,6,入力用シート!$C$31:$QE$31,O$1)+COUNTIFS(入力用シート!$C$3:$QE$3,6,入力用シート!$C$32:$QE$32,O$1)</f>
        <v>0</v>
      </c>
      <c r="P151" s="12">
        <f>3*COUNTIFS(入力用シート!$C$3:$QE$3,6,入力用シート!$C$30:$QE$30,P$1)+2*COUNTIFS(入力用シート!$C$3:$QE$3,6,入力用シート!$C$31:$QE$31,P$1)+COUNTIFS(入力用シート!$C$3:$QE$3,6,入力用シート!$C$32:$QE$32,P$1)</f>
        <v>0</v>
      </c>
      <c r="Q151" s="12">
        <f>3*COUNTIFS(入力用シート!$C$3:$QE$3,6,入力用シート!$C$30:$QE$30,Q$1)+2*COUNTIFS(入力用シート!$C$3:$QE$3,6,入力用シート!$C$31:$QE$31,Q$1)+COUNTIFS(入力用シート!$C$3:$QE$3,6,入力用シート!$C$32:$QE$32,Q$1)</f>
        <v>0</v>
      </c>
      <c r="R151" s="12">
        <f>3*COUNTIFS(入力用シート!$C$3:$QE$3,6,入力用シート!$C$30:$QE$30,R$1)+2*COUNTIFS(入力用シート!$C$3:$QE$3,6,入力用シート!$C$31:$QE$31,R$1)+COUNTIFS(入力用シート!$C$3:$QE$3,6,入力用シート!$C$32:$QE$32,R$1)</f>
        <v>0</v>
      </c>
      <c r="S151" s="12">
        <f>3*COUNTIFS(入力用シート!$C$3:$QE$3,6,入力用シート!$C$30:$QE$30,S$1)+2*COUNTIFS(入力用シート!$C$3:$QE$3,6,入力用シート!$C$31:$QE$31,S$1)+COUNTIFS(入力用シート!$C$3:$QE$3,6,入力用シート!$C$32:$QE$32,S$1)</f>
        <v>0</v>
      </c>
      <c r="T151" s="12">
        <f>3*COUNTIFS(入力用シート!$C$3:$QE$3,6,入力用シート!$C$30:$QE$30,T$1)+2*COUNTIFS(入力用シート!$C$3:$QE$3,6,入力用シート!$C$31:$QE$31,T$1)+COUNTIFS(入力用シート!$C$3:$QE$3,6,入力用シート!$C$32:$QE$32,T$1)</f>
        <v>0</v>
      </c>
      <c r="U151" s="12">
        <f>3*COUNTIFS(入力用シート!$C$3:$QE$3,6,入力用シート!$C$30:$QE$30,U$1)+2*COUNTIFS(入力用シート!$C$3:$QE$3,6,入力用シート!$C$31:$QE$31,U$1)+COUNTIFS(入力用シート!$C$3:$QE$3,6,入力用シート!$C$32:$QE$32,U$1)</f>
        <v>0</v>
      </c>
      <c r="V151" s="12">
        <f>3*COUNTIFS(入力用シート!$C$3:$QE$3,6,入力用シート!$C$30:$QE$30,V$1)+2*COUNTIFS(入力用シート!$C$3:$QE$3,6,入力用シート!$C$31:$QE$31,V$1)+COUNTIFS(入力用シート!$C$3:$QE$3,6,入力用シート!$C$32:$QE$32,V$1)</f>
        <v>0</v>
      </c>
      <c r="W151" s="12"/>
      <c r="X151" s="12"/>
      <c r="Y151" s="12"/>
      <c r="Z151" s="12"/>
      <c r="AA151" s="53"/>
      <c r="AB151" s="46"/>
      <c r="AC151" s="46"/>
      <c r="AD151" s="46"/>
    </row>
    <row r="152" spans="1:30">
      <c r="A152" s="47" t="s">
        <v>28</v>
      </c>
      <c r="B152" s="12">
        <f>COUNTIF(入力用シート!$M33:$QE33,B$1)</f>
        <v>0</v>
      </c>
      <c r="C152" s="12">
        <f>COUNTIF(入力用シート!$M33:$QE33,C$1)</f>
        <v>0</v>
      </c>
      <c r="D152" s="12">
        <f>COUNTIF(入力用シート!$M33:$QE33,D$1)</f>
        <v>0</v>
      </c>
      <c r="E152" s="12">
        <f>COUNTIF(入力用シート!$M33:$QE33,E$1)</f>
        <v>0</v>
      </c>
      <c r="F152" s="12">
        <f>COUNTIF(入力用シート!$M33:$QE33,F$1)</f>
        <v>0</v>
      </c>
      <c r="G152" s="12">
        <f>COUNTIF(入力用シート!$M33:$QE33,G$1)</f>
        <v>0</v>
      </c>
      <c r="H152" s="12">
        <f>COUNTIF(入力用シート!$M33:$QE33,H$1)</f>
        <v>0</v>
      </c>
      <c r="I152" s="12">
        <f>COUNTIF(入力用シート!$M33:$QE33,I$1)</f>
        <v>0</v>
      </c>
      <c r="J152" s="12">
        <f>COUNTIF(入力用シート!$M33:$QE33,J$1)</f>
        <v>0</v>
      </c>
      <c r="K152" s="12">
        <f>COUNTIF(入力用シート!$M33:$QE33,K$1)</f>
        <v>0</v>
      </c>
      <c r="L152" s="12">
        <f>COUNTIF(入力用シート!$M33:$QE33,L$1)</f>
        <v>0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53"/>
      <c r="AB152" s="46"/>
      <c r="AC152" s="46"/>
      <c r="AD152" s="46"/>
    </row>
    <row r="153" spans="1:30">
      <c r="A153" s="47" t="s">
        <v>29</v>
      </c>
      <c r="B153" s="12">
        <f>COUNTIF(入力用シート!$C34:$QE34,B$1)</f>
        <v>0</v>
      </c>
      <c r="C153" s="12">
        <f>COUNTIF(入力用シート!$C34:$QE34,C$1)</f>
        <v>0</v>
      </c>
      <c r="D153" s="12">
        <f>COUNTIF(入力用シート!$C34:$QE34,D$1)</f>
        <v>0</v>
      </c>
      <c r="E153" s="12">
        <f>COUNTIF(入力用シート!$C34:$QE34,E$1)</f>
        <v>0</v>
      </c>
      <c r="F153" s="12">
        <f>COUNTIF(入力用シート!$C34:$QE34,F$1)</f>
        <v>0</v>
      </c>
      <c r="G153" s="12">
        <f>COUNTIF(入力用シート!$C34:$QE34,G$1)</f>
        <v>0</v>
      </c>
      <c r="H153" s="12">
        <f>COUNTIF(入力用シート!$C34:$QE34,H$1)</f>
        <v>0</v>
      </c>
      <c r="I153" s="12">
        <f>COUNTIF(入力用シート!$C34:$QE34,I$1)</f>
        <v>0</v>
      </c>
      <c r="J153" s="12">
        <f>COUNTIF(入力用シート!$C34:$QE34,J$1)</f>
        <v>0</v>
      </c>
      <c r="K153" s="12">
        <f>COUNTIF(入力用シート!$C34:$QE34,K$1)</f>
        <v>0</v>
      </c>
      <c r="L153" s="12">
        <f>COUNTIF(入力用シート!$C34:$QE34,L$1)</f>
        <v>0</v>
      </c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53"/>
      <c r="AB153" s="46"/>
      <c r="AC153" s="46"/>
      <c r="AD153" s="46"/>
    </row>
    <row r="154" spans="1:30">
      <c r="A154" s="47" t="s">
        <v>30</v>
      </c>
      <c r="B154" s="12">
        <f>COUNTIF(入力用シート!$C35:$QE35,B$1)</f>
        <v>0</v>
      </c>
      <c r="C154" s="12">
        <f>COUNTIF(入力用シート!$C35:$QE35,C$1)</f>
        <v>0</v>
      </c>
      <c r="D154" s="12">
        <f>COUNTIF(入力用シート!$C35:$QE35,D$1)</f>
        <v>0</v>
      </c>
      <c r="E154" s="12">
        <f>COUNTIF(入力用シート!$C35:$QE35,E$1)</f>
        <v>0</v>
      </c>
      <c r="F154" s="12">
        <f>COUNTIF(入力用シート!$C35:$QE35,F$1)</f>
        <v>0</v>
      </c>
      <c r="G154" s="12">
        <f>COUNTIF(入力用シート!$C35:$QE35,G$1)</f>
        <v>0</v>
      </c>
      <c r="H154" s="12">
        <f>COUNTIF(入力用シート!$C35:$QE35,H$1)</f>
        <v>0</v>
      </c>
      <c r="I154" s="12">
        <f>COUNTIF(入力用シート!$C35:$QE35,I$1)</f>
        <v>0</v>
      </c>
      <c r="J154" s="12">
        <f>COUNTIF(入力用シート!$C35:$QE35,J$1)</f>
        <v>0</v>
      </c>
      <c r="K154" s="12">
        <f>COUNTIF(入力用シート!$C35:$QE35,K$1)</f>
        <v>0</v>
      </c>
      <c r="L154" s="12">
        <f>COUNTIF(入力用シート!$C35:$QE35,L$1)</f>
        <v>0</v>
      </c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53"/>
      <c r="AB154" s="46"/>
      <c r="AC154" s="46"/>
      <c r="AD154" s="46"/>
    </row>
    <row r="155" spans="1:30">
      <c r="A155" s="47" t="s">
        <v>37</v>
      </c>
      <c r="B155" s="12">
        <f>B152*3+B153*2+B154</f>
        <v>0</v>
      </c>
      <c r="C155" s="12">
        <f t="shared" ref="C155:L155" si="6">C152*3+C153*2+C154</f>
        <v>0</v>
      </c>
      <c r="D155" s="12">
        <f t="shared" si="6"/>
        <v>0</v>
      </c>
      <c r="E155" s="12">
        <f t="shared" si="6"/>
        <v>0</v>
      </c>
      <c r="F155" s="12">
        <f t="shared" si="6"/>
        <v>0</v>
      </c>
      <c r="G155" s="12">
        <f t="shared" si="6"/>
        <v>0</v>
      </c>
      <c r="H155" s="12">
        <f t="shared" si="6"/>
        <v>0</v>
      </c>
      <c r="I155" s="12">
        <f t="shared" si="6"/>
        <v>0</v>
      </c>
      <c r="J155" s="12">
        <f t="shared" si="6"/>
        <v>0</v>
      </c>
      <c r="K155" s="12">
        <f t="shared" si="6"/>
        <v>0</v>
      </c>
      <c r="L155" s="12">
        <f t="shared" si="6"/>
        <v>0</v>
      </c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53"/>
      <c r="AB155" s="46"/>
      <c r="AC155" s="46"/>
      <c r="AD155" s="46"/>
    </row>
    <row r="156" spans="1:30">
      <c r="A156" s="47" t="s">
        <v>110</v>
      </c>
      <c r="B156" s="12">
        <f>COUNTIFS(入力用シート!$C$3:$QE$3,1,入力用シート!$C$33:$QE$33,B$1)</f>
        <v>0</v>
      </c>
      <c r="C156" s="12">
        <f>COUNTIFS(入力用シート!$C$3:$QE$3,1,入力用シート!$C$33:$QE$33,C$1)</f>
        <v>0</v>
      </c>
      <c r="D156" s="12">
        <f>COUNTIFS(入力用シート!$C$3:$QE$3,1,入力用シート!$C$33:$QE$33,D$1)</f>
        <v>0</v>
      </c>
      <c r="E156" s="12">
        <f>COUNTIFS(入力用シート!$C$3:$QE$3,1,入力用シート!$C$33:$QE$33,E$1)</f>
        <v>0</v>
      </c>
      <c r="F156" s="12">
        <f>COUNTIFS(入力用シート!$C$3:$QE$3,1,入力用シート!$C$33:$QE$33,F$1)</f>
        <v>0</v>
      </c>
      <c r="G156" s="12">
        <f>COUNTIFS(入力用シート!$C$3:$QE$3,1,入力用シート!$C$33:$QE$33,G$1)</f>
        <v>0</v>
      </c>
      <c r="H156" s="12">
        <f>COUNTIFS(入力用シート!$C$3:$QE$3,1,入力用シート!$C$33:$QE$33,H$1)</f>
        <v>0</v>
      </c>
      <c r="I156" s="12">
        <f>COUNTIFS(入力用シート!$C$3:$QE$3,1,入力用シート!$C$33:$QE$33,I$1)</f>
        <v>0</v>
      </c>
      <c r="J156" s="12">
        <f>COUNTIFS(入力用シート!$C$3:$QE$3,1,入力用シート!$C$33:$QE$33,J$1)</f>
        <v>0</v>
      </c>
      <c r="K156" s="12">
        <f>COUNTIFS(入力用シート!$C$3:$QE$3,1,入力用シート!$C$33:$QE$33,K$1)</f>
        <v>0</v>
      </c>
      <c r="L156" s="12">
        <f>COUNTIFS(入力用シート!$C$3:$QE$3,1,入力用シート!$C$33:$QE$33,L$1)</f>
        <v>0</v>
      </c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53"/>
      <c r="AB156" s="46"/>
      <c r="AC156" s="46"/>
      <c r="AD156" s="46"/>
    </row>
    <row r="157" spans="1:30">
      <c r="A157" s="47" t="s">
        <v>111</v>
      </c>
      <c r="B157" s="12">
        <f>COUNTIFS(入力用シート!$C$3:$QE$3,2,入力用シート!$C$33:$QE$33,B$1)</f>
        <v>0</v>
      </c>
      <c r="C157" s="12">
        <f>COUNTIFS(入力用シート!$C$3:$QE$3,2,入力用シート!$C$33:$QE$33,C$1)</f>
        <v>0</v>
      </c>
      <c r="D157" s="12">
        <f>COUNTIFS(入力用シート!$C$3:$QE$3,2,入力用シート!$C$33:$QE$33,D$1)</f>
        <v>0</v>
      </c>
      <c r="E157" s="12">
        <f>COUNTIFS(入力用シート!$C$3:$QE$3,2,入力用シート!$C$33:$QE$33,E$1)</f>
        <v>0</v>
      </c>
      <c r="F157" s="12">
        <f>COUNTIFS(入力用シート!$C$3:$QE$3,2,入力用シート!$C$33:$QE$33,F$1)</f>
        <v>0</v>
      </c>
      <c r="G157" s="12">
        <f>COUNTIFS(入力用シート!$C$3:$QE$3,2,入力用シート!$C$33:$QE$33,G$1)</f>
        <v>0</v>
      </c>
      <c r="H157" s="12">
        <f>COUNTIFS(入力用シート!$C$3:$QE$3,2,入力用シート!$C$33:$QE$33,H$1)</f>
        <v>0</v>
      </c>
      <c r="I157" s="12">
        <f>COUNTIFS(入力用シート!$C$3:$QE$3,2,入力用シート!$C$33:$QE$33,I$1)</f>
        <v>0</v>
      </c>
      <c r="J157" s="12">
        <f>COUNTIFS(入力用シート!$C$3:$QE$3,2,入力用シート!$C$33:$QE$33,J$1)</f>
        <v>0</v>
      </c>
      <c r="K157" s="12">
        <f>COUNTIFS(入力用シート!$C$3:$QE$3,2,入力用シート!$C$33:$QE$33,K$1)</f>
        <v>0</v>
      </c>
      <c r="L157" s="12">
        <f>COUNTIFS(入力用シート!$C$3:$QE$3,2,入力用シート!$C$33:$QE$33,L$1)</f>
        <v>0</v>
      </c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53"/>
      <c r="AB157" s="46"/>
      <c r="AC157" s="46"/>
      <c r="AD157" s="46"/>
    </row>
    <row r="158" spans="1:30">
      <c r="A158" s="47" t="s">
        <v>112</v>
      </c>
      <c r="B158" s="12">
        <f>COUNTIFS(入力用シート!$C$3:$QE$3,3,入力用シート!$C$33:$QE$33,B$1)</f>
        <v>0</v>
      </c>
      <c r="C158" s="12">
        <f>COUNTIFS(入力用シート!$C$3:$QE$3,3,入力用シート!$C$33:$QE$33,C$1)</f>
        <v>0</v>
      </c>
      <c r="D158" s="12">
        <f>COUNTIFS(入力用シート!$C$3:$QE$3,3,入力用シート!$C$33:$QE$33,D$1)</f>
        <v>0</v>
      </c>
      <c r="E158" s="12">
        <f>COUNTIFS(入力用シート!$C$3:$QE$3,3,入力用シート!$C$33:$QE$33,E$1)</f>
        <v>0</v>
      </c>
      <c r="F158" s="12">
        <f>COUNTIFS(入力用シート!$C$3:$QE$3,3,入力用シート!$C$33:$QE$33,F$1)</f>
        <v>0</v>
      </c>
      <c r="G158" s="12">
        <f>COUNTIFS(入力用シート!$C$3:$QE$3,3,入力用シート!$C$33:$QE$33,G$1)</f>
        <v>0</v>
      </c>
      <c r="H158" s="12">
        <f>COUNTIFS(入力用シート!$C$3:$QE$3,3,入力用シート!$C$33:$QE$33,H$1)</f>
        <v>0</v>
      </c>
      <c r="I158" s="12">
        <f>COUNTIFS(入力用シート!$C$3:$QE$3,3,入力用シート!$C$33:$QE$33,I$1)</f>
        <v>0</v>
      </c>
      <c r="J158" s="12">
        <f>COUNTIFS(入力用シート!$C$3:$QE$3,3,入力用シート!$C$33:$QE$33,J$1)</f>
        <v>0</v>
      </c>
      <c r="K158" s="12">
        <f>COUNTIFS(入力用シート!$C$3:$QE$3,3,入力用シート!$C$33:$QE$33,K$1)</f>
        <v>0</v>
      </c>
      <c r="L158" s="12">
        <f>COUNTIFS(入力用シート!$C$3:$QE$3,3,入力用シート!$C$33:$QE$33,L$1)</f>
        <v>0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53"/>
      <c r="AB158" s="46"/>
      <c r="AC158" s="46"/>
      <c r="AD158" s="46"/>
    </row>
    <row r="159" spans="1:30">
      <c r="A159" s="47" t="s">
        <v>113</v>
      </c>
      <c r="B159" s="12">
        <f>COUNTIFS(入力用シート!$C$3:$QE$3,4,入力用シート!$C$33:$QE$33,B$1)</f>
        <v>0</v>
      </c>
      <c r="C159" s="12">
        <f>COUNTIFS(入力用シート!$C$3:$QE$3,4,入力用シート!$C$33:$QE$33,C$1)</f>
        <v>0</v>
      </c>
      <c r="D159" s="12">
        <f>COUNTIFS(入力用シート!$C$3:$QE$3,4,入力用シート!$C$33:$QE$33,D$1)</f>
        <v>0</v>
      </c>
      <c r="E159" s="12">
        <f>COUNTIFS(入力用シート!$C$3:$QE$3,4,入力用シート!$C$33:$QE$33,E$1)</f>
        <v>0</v>
      </c>
      <c r="F159" s="12">
        <f>COUNTIFS(入力用シート!$C$3:$QE$3,4,入力用シート!$C$33:$QE$33,F$1)</f>
        <v>0</v>
      </c>
      <c r="G159" s="12">
        <f>COUNTIFS(入力用シート!$C$3:$QE$3,4,入力用シート!$C$33:$QE$33,G$1)</f>
        <v>0</v>
      </c>
      <c r="H159" s="12">
        <f>COUNTIFS(入力用シート!$C$3:$QE$3,4,入力用シート!$C$33:$QE$33,H$1)</f>
        <v>0</v>
      </c>
      <c r="I159" s="12">
        <f>COUNTIFS(入力用シート!$C$3:$QE$3,4,入力用シート!$C$33:$QE$33,I$1)</f>
        <v>0</v>
      </c>
      <c r="J159" s="12">
        <f>COUNTIFS(入力用シート!$C$3:$QE$3,4,入力用シート!$C$33:$QE$33,J$1)</f>
        <v>0</v>
      </c>
      <c r="K159" s="12">
        <f>COUNTIFS(入力用シート!$C$3:$QE$3,4,入力用シート!$C$33:$QE$33,K$1)</f>
        <v>0</v>
      </c>
      <c r="L159" s="12">
        <f>COUNTIFS(入力用シート!$C$3:$QE$3,4,入力用シート!$C$33:$QE$33,L$1)</f>
        <v>0</v>
      </c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53"/>
      <c r="AB159" s="46"/>
      <c r="AC159" s="46"/>
      <c r="AD159" s="46"/>
    </row>
    <row r="160" spans="1:30">
      <c r="A160" s="47" t="s">
        <v>114</v>
      </c>
      <c r="B160" s="12">
        <f>COUNTIFS(入力用シート!$C$3:$QE$3,5,入力用シート!$C$33:$QE$33,B$1)</f>
        <v>0</v>
      </c>
      <c r="C160" s="12">
        <f>COUNTIFS(入力用シート!$C$3:$QE$3,5,入力用シート!$C$33:$QE$33,C$1)</f>
        <v>0</v>
      </c>
      <c r="D160" s="12">
        <f>COUNTIFS(入力用シート!$C$3:$QE$3,5,入力用シート!$C$33:$QE$33,D$1)</f>
        <v>0</v>
      </c>
      <c r="E160" s="12">
        <f>COUNTIFS(入力用シート!$C$3:$QE$3,5,入力用シート!$C$33:$QE$33,E$1)</f>
        <v>0</v>
      </c>
      <c r="F160" s="12">
        <f>COUNTIFS(入力用シート!$C$3:$QE$3,5,入力用シート!$C$33:$QE$33,F$1)</f>
        <v>0</v>
      </c>
      <c r="G160" s="12">
        <f>COUNTIFS(入力用シート!$C$3:$QE$3,5,入力用シート!$C$33:$QE$33,G$1)</f>
        <v>0</v>
      </c>
      <c r="H160" s="12">
        <f>COUNTIFS(入力用シート!$C$3:$QE$3,5,入力用シート!$C$33:$QE$33,H$1)</f>
        <v>0</v>
      </c>
      <c r="I160" s="12">
        <f>COUNTIFS(入力用シート!$C$3:$QE$3,5,入力用シート!$C$33:$QE$33,I$1)</f>
        <v>0</v>
      </c>
      <c r="J160" s="12">
        <f>COUNTIFS(入力用シート!$C$3:$QE$3,5,入力用シート!$C$33:$QE$33,J$1)</f>
        <v>0</v>
      </c>
      <c r="K160" s="12">
        <f>COUNTIFS(入力用シート!$C$3:$QE$3,5,入力用シート!$C$33:$QE$33,K$1)</f>
        <v>0</v>
      </c>
      <c r="L160" s="12">
        <f>COUNTIFS(入力用シート!$C$3:$QE$3,5,入力用シート!$C$33:$QE$33,L$1)</f>
        <v>0</v>
      </c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53"/>
      <c r="AB160" s="46"/>
      <c r="AC160" s="46"/>
      <c r="AD160" s="46"/>
    </row>
    <row r="161" spans="1:33">
      <c r="B161" s="12">
        <f>COUNTIFS(入力用シート!$C$3:$QE$3,6,入力用シート!$C$33:$QE$33,B$1)</f>
        <v>0</v>
      </c>
      <c r="C161" s="12">
        <f>COUNTIFS(入力用シート!$C$3:$QE$3,6,入力用シート!$C$33:$QE$33,C$1)</f>
        <v>0</v>
      </c>
      <c r="D161" s="12">
        <f>COUNTIFS(入力用シート!$C$3:$QE$3,6,入力用シート!$C$33:$QE$33,D$1)</f>
        <v>0</v>
      </c>
      <c r="E161" s="12">
        <f>COUNTIFS(入力用シート!$C$3:$QE$3,6,入力用シート!$C$33:$QE$33,E$1)</f>
        <v>0</v>
      </c>
      <c r="F161" s="12">
        <f>COUNTIFS(入力用シート!$C$3:$QE$3,6,入力用シート!$C$33:$QE$33,F$1)</f>
        <v>0</v>
      </c>
      <c r="G161" s="12">
        <f>COUNTIFS(入力用シート!$C$3:$QE$3,6,入力用シート!$C$33:$QE$33,G$1)</f>
        <v>0</v>
      </c>
      <c r="H161" s="12">
        <f>COUNTIFS(入力用シート!$C$3:$QE$3,6,入力用シート!$C$33:$QE$33,H$1)</f>
        <v>0</v>
      </c>
      <c r="I161" s="12">
        <f>COUNTIFS(入力用シート!$C$3:$QE$3,6,入力用シート!$C$33:$QE$33,I$1)</f>
        <v>0</v>
      </c>
      <c r="J161" s="12">
        <f>COUNTIFS(入力用シート!$C$3:$QE$3,6,入力用シート!$C$33:$QE$33,J$1)</f>
        <v>0</v>
      </c>
      <c r="K161" s="12">
        <f>COUNTIFS(入力用シート!$C$3:$QE$3,6,入力用シート!$C$33:$QE$33,K$1)</f>
        <v>0</v>
      </c>
      <c r="L161" s="12">
        <f>COUNTIFS(入力用シート!$C$3:$QE$3,6,入力用シート!$C$33:$QE$33,L$1)</f>
        <v>0</v>
      </c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53"/>
      <c r="AB161" s="46"/>
      <c r="AC161" s="46"/>
      <c r="AD161" s="46"/>
    </row>
    <row r="162" spans="1:33">
      <c r="A162" s="47" t="s">
        <v>115</v>
      </c>
      <c r="B162" s="12">
        <f>3*COUNTIFS(入力用シート!$C$3:$QE$3,1,入力用シート!$C$33:$QE$33,B$1)+2*COUNTIFS(入力用シート!$C$3:$QE$3,1,入力用シート!$C$34:$QE$34,B$1)+COUNTIFS(入力用シート!$C$3:$QE$3,1,入力用シート!$C$35:$QE$35,B$1)</f>
        <v>0</v>
      </c>
      <c r="C162" s="12">
        <f>3*COUNTIFS(入力用シート!$C$3:$QE$3,1,入力用シート!$C$33:$QE$33,C$1)+2*COUNTIFS(入力用シート!$C$3:$QE$3,1,入力用シート!$C$34:$QE$34,C$1)+COUNTIFS(入力用シート!$C$3:$QE$3,1,入力用シート!$C$35:$QE$35,C$1)</f>
        <v>0</v>
      </c>
      <c r="D162" s="12">
        <f>3*COUNTIFS(入力用シート!$C$3:$QE$3,1,入力用シート!$C$33:$QE$33,D$1)+2*COUNTIFS(入力用シート!$C$3:$QE$3,1,入力用シート!$C$34:$QE$34,D$1)+COUNTIFS(入力用シート!$C$3:$QE$3,1,入力用シート!$C$35:$QE$35,D$1)</f>
        <v>0</v>
      </c>
      <c r="E162" s="12">
        <f>3*COUNTIFS(入力用シート!$C$3:$QE$3,1,入力用シート!$C$33:$QE$33,E$1)+2*COUNTIFS(入力用シート!$C$3:$QE$3,1,入力用シート!$C$34:$QE$34,E$1)+COUNTIFS(入力用シート!$C$3:$QE$3,1,入力用シート!$C$35:$QE$35,E$1)</f>
        <v>0</v>
      </c>
      <c r="F162" s="12">
        <f>3*COUNTIFS(入力用シート!$C$3:$QE$3,1,入力用シート!$C$33:$QE$33,F$1)+2*COUNTIFS(入力用シート!$C$3:$QE$3,1,入力用シート!$C$34:$QE$34,F$1)+COUNTIFS(入力用シート!$C$3:$QE$3,1,入力用シート!$C$35:$QE$35,F$1)</f>
        <v>0</v>
      </c>
      <c r="G162" s="12">
        <f>3*COUNTIFS(入力用シート!$C$3:$QE$3,1,入力用シート!$C$33:$QE$33,G$1)+2*COUNTIFS(入力用シート!$C$3:$QE$3,1,入力用シート!$C$34:$QE$34,G$1)+COUNTIFS(入力用シート!$C$3:$QE$3,1,入力用シート!$C$35:$QE$35,G$1)</f>
        <v>0</v>
      </c>
      <c r="H162" s="12">
        <f>3*COUNTIFS(入力用シート!$C$3:$QE$3,1,入力用シート!$C$33:$QE$33,H$1)+2*COUNTIFS(入力用シート!$C$3:$QE$3,1,入力用シート!$C$34:$QE$34,H$1)+COUNTIFS(入力用シート!$C$3:$QE$3,1,入力用シート!$C$35:$QE$35,H$1)</f>
        <v>0</v>
      </c>
      <c r="I162" s="12">
        <f>3*COUNTIFS(入力用シート!$C$3:$QE$3,1,入力用シート!$C$33:$QE$33,I$1)+2*COUNTIFS(入力用シート!$C$3:$QE$3,1,入力用シート!$C$34:$QE$34,I$1)+COUNTIFS(入力用シート!$C$3:$QE$3,1,入力用シート!$C$35:$QE$35,I$1)</f>
        <v>0</v>
      </c>
      <c r="J162" s="12">
        <f>3*COUNTIFS(入力用シート!$C$3:$QE$3,1,入力用シート!$C$33:$QE$33,J$1)+2*COUNTIFS(入力用シート!$C$3:$QE$3,1,入力用シート!$C$34:$QE$34,J$1)+COUNTIFS(入力用シート!$C$3:$QE$3,1,入力用シート!$C$35:$QE$35,J$1)</f>
        <v>0</v>
      </c>
      <c r="K162" s="12">
        <f>3*COUNTIFS(入力用シート!$C$3:$QE$3,1,入力用シート!$C$33:$QE$33,K$1)+2*COUNTIFS(入力用シート!$C$3:$QE$3,1,入力用シート!$C$34:$QE$34,K$1)+COUNTIFS(入力用シート!$C$3:$QE$3,1,入力用シート!$C$35:$QE$35,K$1)</f>
        <v>0</v>
      </c>
      <c r="L162" s="12">
        <f>3*COUNTIFS(入力用シート!$C$3:$QE$3,1,入力用シート!$C$33:$QE$33,L$1)+2*COUNTIFS(入力用シート!$C$3:$QE$3,1,入力用シート!$C$34:$QE$34,L$1)+COUNTIFS(入力用シート!$C$3:$QE$3,1,入力用シート!$C$35:$QE$35,L$1)</f>
        <v>0</v>
      </c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53"/>
      <c r="AB162" s="46"/>
      <c r="AC162" s="46"/>
      <c r="AD162" s="46"/>
    </row>
    <row r="163" spans="1:33">
      <c r="A163" s="47" t="s">
        <v>116</v>
      </c>
      <c r="B163" s="12">
        <f>3*COUNTIFS(入力用シート!$C$3:$QE$3,2,入力用シート!$C$33:$QE$33,B$1)+2*COUNTIFS(入力用シート!$C$3:$QE$3,2,入力用シート!$C$34:$QE$34,B$1)+COUNTIFS(入力用シート!$C$3:$QE$3,2,入力用シート!$C$35:$QE$35,B$1)</f>
        <v>0</v>
      </c>
      <c r="C163" s="12">
        <f>3*COUNTIFS(入力用シート!$C$3:$QE$3,2,入力用シート!$C$33:$QE$33,C$1)+2*COUNTIFS(入力用シート!$C$3:$QE$3,2,入力用シート!$C$34:$QE$34,C$1)+COUNTIFS(入力用シート!$C$3:$QE$3,2,入力用シート!$C$35:$QE$35,C$1)</f>
        <v>0</v>
      </c>
      <c r="D163" s="12">
        <f>3*COUNTIFS(入力用シート!$C$3:$QE$3,2,入力用シート!$C$33:$QE$33,D$1)+2*COUNTIFS(入力用シート!$C$3:$QE$3,2,入力用シート!$C$34:$QE$34,D$1)+COUNTIFS(入力用シート!$C$3:$QE$3,2,入力用シート!$C$35:$QE$35,D$1)</f>
        <v>0</v>
      </c>
      <c r="E163" s="12">
        <f>3*COUNTIFS(入力用シート!$C$3:$QE$3,2,入力用シート!$C$33:$QE$33,E$1)+2*COUNTIFS(入力用シート!$C$3:$QE$3,2,入力用シート!$C$34:$QE$34,E$1)+COUNTIFS(入力用シート!$C$3:$QE$3,2,入力用シート!$C$35:$QE$35,E$1)</f>
        <v>0</v>
      </c>
      <c r="F163" s="12">
        <f>3*COUNTIFS(入力用シート!$C$3:$QE$3,2,入力用シート!$C$33:$QE$33,F$1)+2*COUNTIFS(入力用シート!$C$3:$QE$3,2,入力用シート!$C$34:$QE$34,F$1)+COUNTIFS(入力用シート!$C$3:$QE$3,2,入力用シート!$C$35:$QE$35,F$1)</f>
        <v>0</v>
      </c>
      <c r="G163" s="12">
        <f>3*COUNTIFS(入力用シート!$C$3:$QE$3,2,入力用シート!$C$33:$QE$33,G$1)+2*COUNTIFS(入力用シート!$C$3:$QE$3,2,入力用シート!$C$34:$QE$34,G$1)+COUNTIFS(入力用シート!$C$3:$QE$3,2,入力用シート!$C$35:$QE$35,G$1)</f>
        <v>0</v>
      </c>
      <c r="H163" s="12">
        <f>3*COUNTIFS(入力用シート!$C$3:$QE$3,2,入力用シート!$C$33:$QE$33,H$1)+2*COUNTIFS(入力用シート!$C$3:$QE$3,2,入力用シート!$C$34:$QE$34,H$1)+COUNTIFS(入力用シート!$C$3:$QE$3,2,入力用シート!$C$35:$QE$35,H$1)</f>
        <v>0</v>
      </c>
      <c r="I163" s="12">
        <f>3*COUNTIFS(入力用シート!$C$3:$QE$3,2,入力用シート!$C$33:$QE$33,I$1)+2*COUNTIFS(入力用シート!$C$3:$QE$3,2,入力用シート!$C$34:$QE$34,I$1)+COUNTIFS(入力用シート!$C$3:$QE$3,2,入力用シート!$C$35:$QE$35,I$1)</f>
        <v>0</v>
      </c>
      <c r="J163" s="12">
        <f>3*COUNTIFS(入力用シート!$C$3:$QE$3,2,入力用シート!$C$33:$QE$33,J$1)+2*COUNTIFS(入力用シート!$C$3:$QE$3,2,入力用シート!$C$34:$QE$34,J$1)+COUNTIFS(入力用シート!$C$3:$QE$3,2,入力用シート!$C$35:$QE$35,J$1)</f>
        <v>0</v>
      </c>
      <c r="K163" s="12">
        <f>3*COUNTIFS(入力用シート!$C$3:$QE$3,2,入力用シート!$C$33:$QE$33,K$1)+2*COUNTIFS(入力用シート!$C$3:$QE$3,2,入力用シート!$C$34:$QE$34,K$1)+COUNTIFS(入力用シート!$C$3:$QE$3,2,入力用シート!$C$35:$QE$35,K$1)</f>
        <v>0</v>
      </c>
      <c r="L163" s="12">
        <f>3*COUNTIFS(入力用シート!$C$3:$QE$3,2,入力用シート!$C$33:$QE$33,L$1)+2*COUNTIFS(入力用シート!$C$3:$QE$3,2,入力用シート!$C$34:$QE$34,L$1)+COUNTIFS(入力用シート!$C$3:$QE$3,2,入力用シート!$C$35:$QE$35,L$1)</f>
        <v>0</v>
      </c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53"/>
      <c r="AB163" s="46"/>
      <c r="AC163" s="46"/>
      <c r="AD163" s="46"/>
    </row>
    <row r="164" spans="1:33">
      <c r="A164" s="47" t="s">
        <v>117</v>
      </c>
      <c r="B164" s="12">
        <f>3*COUNTIFS(入力用シート!$C$3:$QE$3,3,入力用シート!$C$33:$QE$33,B$1)+2*COUNTIFS(入力用シート!$C$3:$QE$3,3,入力用シート!$C$34:$QE$34,B$1)+COUNTIFS(入力用シート!$C$3:$QE$3,3,入力用シート!$C$35:$QE$35,B$1)</f>
        <v>0</v>
      </c>
      <c r="C164" s="12">
        <f>3*COUNTIFS(入力用シート!$C$3:$QE$3,3,入力用シート!$C$33:$QE$33,C$1)+2*COUNTIFS(入力用シート!$C$3:$QE$3,3,入力用シート!$C$34:$QE$34,C$1)+COUNTIFS(入力用シート!$C$3:$QE$3,3,入力用シート!$C$35:$QE$35,C$1)</f>
        <v>0</v>
      </c>
      <c r="D164" s="12">
        <f>3*COUNTIFS(入力用シート!$C$3:$QE$3,3,入力用シート!$C$33:$QE$33,D$1)+2*COUNTIFS(入力用シート!$C$3:$QE$3,3,入力用シート!$C$34:$QE$34,D$1)+COUNTIFS(入力用シート!$C$3:$QE$3,3,入力用シート!$C$35:$QE$35,D$1)</f>
        <v>0</v>
      </c>
      <c r="E164" s="12">
        <f>3*COUNTIFS(入力用シート!$C$3:$QE$3,3,入力用シート!$C$33:$QE$33,E$1)+2*COUNTIFS(入力用シート!$C$3:$QE$3,3,入力用シート!$C$34:$QE$34,E$1)+COUNTIFS(入力用シート!$C$3:$QE$3,3,入力用シート!$C$35:$QE$35,E$1)</f>
        <v>0</v>
      </c>
      <c r="F164" s="12">
        <f>3*COUNTIFS(入力用シート!$C$3:$QE$3,3,入力用シート!$C$33:$QE$33,F$1)+2*COUNTIFS(入力用シート!$C$3:$QE$3,3,入力用シート!$C$34:$QE$34,F$1)+COUNTIFS(入力用シート!$C$3:$QE$3,3,入力用シート!$C$35:$QE$35,F$1)</f>
        <v>0</v>
      </c>
      <c r="G164" s="12">
        <f>3*COUNTIFS(入力用シート!$C$3:$QE$3,3,入力用シート!$C$33:$QE$33,G$1)+2*COUNTIFS(入力用シート!$C$3:$QE$3,3,入力用シート!$C$34:$QE$34,G$1)+COUNTIFS(入力用シート!$C$3:$QE$3,3,入力用シート!$C$35:$QE$35,G$1)</f>
        <v>0</v>
      </c>
      <c r="H164" s="12">
        <f>3*COUNTIFS(入力用シート!$C$3:$QE$3,3,入力用シート!$C$33:$QE$33,H$1)+2*COUNTIFS(入力用シート!$C$3:$QE$3,3,入力用シート!$C$34:$QE$34,H$1)+COUNTIFS(入力用シート!$C$3:$QE$3,3,入力用シート!$C$35:$QE$35,H$1)</f>
        <v>0</v>
      </c>
      <c r="I164" s="12">
        <f>3*COUNTIFS(入力用シート!$C$3:$QE$3,3,入力用シート!$C$33:$QE$33,I$1)+2*COUNTIFS(入力用シート!$C$3:$QE$3,3,入力用シート!$C$34:$QE$34,I$1)+COUNTIFS(入力用シート!$C$3:$QE$3,3,入力用シート!$C$35:$QE$35,I$1)</f>
        <v>0</v>
      </c>
      <c r="J164" s="12">
        <f>3*COUNTIFS(入力用シート!$C$3:$QE$3,3,入力用シート!$C$33:$QE$33,J$1)+2*COUNTIFS(入力用シート!$C$3:$QE$3,3,入力用シート!$C$34:$QE$34,J$1)+COUNTIFS(入力用シート!$C$3:$QE$3,3,入力用シート!$C$35:$QE$35,J$1)</f>
        <v>0</v>
      </c>
      <c r="K164" s="12">
        <f>3*COUNTIFS(入力用シート!$C$3:$QE$3,3,入力用シート!$C$33:$QE$33,K$1)+2*COUNTIFS(入力用シート!$C$3:$QE$3,3,入力用シート!$C$34:$QE$34,K$1)+COUNTIFS(入力用シート!$C$3:$QE$3,3,入力用シート!$C$35:$QE$35,K$1)</f>
        <v>0</v>
      </c>
      <c r="L164" s="12">
        <f>3*COUNTIFS(入力用シート!$C$3:$QE$3,3,入力用シート!$C$33:$QE$33,L$1)+2*COUNTIFS(入力用シート!$C$3:$QE$3,3,入力用シート!$C$34:$QE$34,L$1)+COUNTIFS(入力用シート!$C$3:$QE$3,3,入力用シート!$C$35:$QE$35,L$1)</f>
        <v>0</v>
      </c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53"/>
      <c r="AB164" s="46"/>
      <c r="AC164" s="46"/>
      <c r="AD164" s="46"/>
    </row>
    <row r="165" spans="1:33">
      <c r="A165" s="47" t="s">
        <v>118</v>
      </c>
      <c r="B165" s="12">
        <f>3*COUNTIFS(入力用シート!$C$3:$QE$3,4,入力用シート!$C$33:$QE$33,B$1)+2*COUNTIFS(入力用シート!$C$3:$QE$3,4,入力用シート!$C$34:$QE$34,B$1)+COUNTIFS(入力用シート!$C$3:$QE$3,4,入力用シート!$C$35:$QE$35,B$1)</f>
        <v>0</v>
      </c>
      <c r="C165" s="12">
        <f>3*COUNTIFS(入力用シート!$C$3:$QE$3,4,入力用シート!$C$33:$QE$33,C$1)+2*COUNTIFS(入力用シート!$C$3:$QE$3,4,入力用シート!$C$34:$QE$34,C$1)+COUNTIFS(入力用シート!$C$3:$QE$3,4,入力用シート!$C$35:$QE$35,C$1)</f>
        <v>0</v>
      </c>
      <c r="D165" s="12">
        <f>3*COUNTIFS(入力用シート!$C$3:$QE$3,4,入力用シート!$C$33:$QE$33,D$1)+2*COUNTIFS(入力用シート!$C$3:$QE$3,4,入力用シート!$C$34:$QE$34,D$1)+COUNTIFS(入力用シート!$C$3:$QE$3,4,入力用シート!$C$35:$QE$35,D$1)</f>
        <v>0</v>
      </c>
      <c r="E165" s="12">
        <f>3*COUNTIFS(入力用シート!$C$3:$QE$3,4,入力用シート!$C$33:$QE$33,E$1)+2*COUNTIFS(入力用シート!$C$3:$QE$3,4,入力用シート!$C$34:$QE$34,E$1)+COUNTIFS(入力用シート!$C$3:$QE$3,4,入力用シート!$C$35:$QE$35,E$1)</f>
        <v>0</v>
      </c>
      <c r="F165" s="12">
        <f>3*COUNTIFS(入力用シート!$C$3:$QE$3,4,入力用シート!$C$33:$QE$33,F$1)+2*COUNTIFS(入力用シート!$C$3:$QE$3,4,入力用シート!$C$34:$QE$34,F$1)+COUNTIFS(入力用シート!$C$3:$QE$3,4,入力用シート!$C$35:$QE$35,F$1)</f>
        <v>0</v>
      </c>
      <c r="G165" s="12">
        <f>3*COUNTIFS(入力用シート!$C$3:$QE$3,4,入力用シート!$C$33:$QE$33,G$1)+2*COUNTIFS(入力用シート!$C$3:$QE$3,4,入力用シート!$C$34:$QE$34,G$1)+COUNTIFS(入力用シート!$C$3:$QE$3,4,入力用シート!$C$35:$QE$35,G$1)</f>
        <v>0</v>
      </c>
      <c r="H165" s="12">
        <f>3*COUNTIFS(入力用シート!$C$3:$QE$3,4,入力用シート!$C$33:$QE$33,H$1)+2*COUNTIFS(入力用シート!$C$3:$QE$3,4,入力用シート!$C$34:$QE$34,H$1)+COUNTIFS(入力用シート!$C$3:$QE$3,4,入力用シート!$C$35:$QE$35,H$1)</f>
        <v>0</v>
      </c>
      <c r="I165" s="12">
        <f>3*COUNTIFS(入力用シート!$C$3:$QE$3,4,入力用シート!$C$33:$QE$33,I$1)+2*COUNTIFS(入力用シート!$C$3:$QE$3,4,入力用シート!$C$34:$QE$34,I$1)+COUNTIFS(入力用シート!$C$3:$QE$3,4,入力用シート!$C$35:$QE$35,I$1)</f>
        <v>0</v>
      </c>
      <c r="J165" s="12">
        <f>3*COUNTIFS(入力用シート!$C$3:$QE$3,4,入力用シート!$C$33:$QE$33,J$1)+2*COUNTIFS(入力用シート!$C$3:$QE$3,4,入力用シート!$C$34:$QE$34,J$1)+COUNTIFS(入力用シート!$C$3:$QE$3,4,入力用シート!$C$35:$QE$35,J$1)</f>
        <v>0</v>
      </c>
      <c r="K165" s="12">
        <f>3*COUNTIFS(入力用シート!$C$3:$QE$3,4,入力用シート!$C$33:$QE$33,K$1)+2*COUNTIFS(入力用シート!$C$3:$QE$3,4,入力用シート!$C$34:$QE$34,K$1)+COUNTIFS(入力用シート!$C$3:$QE$3,4,入力用シート!$C$35:$QE$35,K$1)</f>
        <v>0</v>
      </c>
      <c r="L165" s="12">
        <f>3*COUNTIFS(入力用シート!$C$3:$QE$3,4,入力用シート!$C$33:$QE$33,L$1)+2*COUNTIFS(入力用シート!$C$3:$QE$3,4,入力用シート!$C$34:$QE$34,L$1)+COUNTIFS(入力用シート!$C$3:$QE$3,4,入力用シート!$C$35:$QE$35,L$1)</f>
        <v>0</v>
      </c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53"/>
      <c r="AB165" s="46"/>
      <c r="AC165" s="46"/>
      <c r="AD165" s="46"/>
    </row>
    <row r="166" spans="1:33">
      <c r="A166" s="47" t="s">
        <v>119</v>
      </c>
      <c r="B166" s="12">
        <f>3*COUNTIFS(入力用シート!$C$3:$QE$3,5,入力用シート!$C$33:$QE$33,B$1)+2*COUNTIFS(入力用シート!$C$3:$QE$3,5,入力用シート!$C$34:$QE$34,B$1)+COUNTIFS(入力用シート!$C$3:$QE$3,5,入力用シート!$C$35:$QE$35,B$1)</f>
        <v>0</v>
      </c>
      <c r="C166" s="12">
        <f>3*COUNTIFS(入力用シート!$C$3:$QE$3,5,入力用シート!$C$33:$QE$33,C$1)+2*COUNTIFS(入力用シート!$C$3:$QE$3,5,入力用シート!$C$34:$QE$34,C$1)+COUNTIFS(入力用シート!$C$3:$QE$3,5,入力用シート!$C$35:$QE$35,C$1)</f>
        <v>0</v>
      </c>
      <c r="D166" s="12">
        <f>3*COUNTIFS(入力用シート!$C$3:$QE$3,5,入力用シート!$C$33:$QE$33,D$1)+2*COUNTIFS(入力用シート!$C$3:$QE$3,5,入力用シート!$C$34:$QE$34,D$1)+COUNTIFS(入力用シート!$C$3:$QE$3,5,入力用シート!$C$35:$QE$35,D$1)</f>
        <v>0</v>
      </c>
      <c r="E166" s="12">
        <f>3*COUNTIFS(入力用シート!$C$3:$QE$3,5,入力用シート!$C$33:$QE$33,E$1)+2*COUNTIFS(入力用シート!$C$3:$QE$3,5,入力用シート!$C$34:$QE$34,E$1)+COUNTIFS(入力用シート!$C$3:$QE$3,5,入力用シート!$C$35:$QE$35,E$1)</f>
        <v>0</v>
      </c>
      <c r="F166" s="12">
        <f>3*COUNTIFS(入力用シート!$C$3:$QE$3,5,入力用シート!$C$33:$QE$33,F$1)+2*COUNTIFS(入力用シート!$C$3:$QE$3,5,入力用シート!$C$34:$QE$34,F$1)+COUNTIFS(入力用シート!$C$3:$QE$3,5,入力用シート!$C$35:$QE$35,F$1)</f>
        <v>0</v>
      </c>
      <c r="G166" s="12">
        <f>3*COUNTIFS(入力用シート!$C$3:$QE$3,5,入力用シート!$C$33:$QE$33,G$1)+2*COUNTIFS(入力用シート!$C$3:$QE$3,5,入力用シート!$C$34:$QE$34,G$1)+COUNTIFS(入力用シート!$C$3:$QE$3,5,入力用シート!$C$35:$QE$35,G$1)</f>
        <v>0</v>
      </c>
      <c r="H166" s="12">
        <f>3*COUNTIFS(入力用シート!$C$3:$QE$3,5,入力用シート!$C$33:$QE$33,H$1)+2*COUNTIFS(入力用シート!$C$3:$QE$3,5,入力用シート!$C$34:$QE$34,H$1)+COUNTIFS(入力用シート!$C$3:$QE$3,5,入力用シート!$C$35:$QE$35,H$1)</f>
        <v>0</v>
      </c>
      <c r="I166" s="12">
        <f>3*COUNTIFS(入力用シート!$C$3:$QE$3,5,入力用シート!$C$33:$QE$33,I$1)+2*COUNTIFS(入力用シート!$C$3:$QE$3,5,入力用シート!$C$34:$QE$34,I$1)+COUNTIFS(入力用シート!$C$3:$QE$3,5,入力用シート!$C$35:$QE$35,I$1)</f>
        <v>0</v>
      </c>
      <c r="J166" s="12">
        <f>3*COUNTIFS(入力用シート!$C$3:$QE$3,5,入力用シート!$C$33:$QE$33,J$1)+2*COUNTIFS(入力用シート!$C$3:$QE$3,5,入力用シート!$C$34:$QE$34,J$1)+COUNTIFS(入力用シート!$C$3:$QE$3,5,入力用シート!$C$35:$QE$35,J$1)</f>
        <v>0</v>
      </c>
      <c r="K166" s="12">
        <f>3*COUNTIFS(入力用シート!$C$3:$QE$3,5,入力用シート!$C$33:$QE$33,K$1)+2*COUNTIFS(入力用シート!$C$3:$QE$3,5,入力用シート!$C$34:$QE$34,K$1)+COUNTIFS(入力用シート!$C$3:$QE$3,5,入力用シート!$C$35:$QE$35,K$1)</f>
        <v>0</v>
      </c>
      <c r="L166" s="12">
        <f>3*COUNTIFS(入力用シート!$C$3:$QE$3,5,入力用シート!$C$33:$QE$33,L$1)+2*COUNTIFS(入力用シート!$C$3:$QE$3,5,入力用シート!$C$34:$QE$34,L$1)+COUNTIFS(入力用シート!$C$3:$QE$3,5,入力用シート!$C$35:$QE$35,L$1)</f>
        <v>0</v>
      </c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53"/>
      <c r="AB166" s="46"/>
      <c r="AC166" s="46"/>
      <c r="AD166" s="46"/>
    </row>
    <row r="167" spans="1:33">
      <c r="B167" s="12">
        <f>3*COUNTIFS(入力用シート!$C$3:$QE$3,6,入力用シート!$C$33:$QE$33,B$1)+2*COUNTIFS(入力用シート!$C$3:$QE$3,6,入力用シート!$C$34:$QE$34,B$1)+COUNTIFS(入力用シート!$C$3:$QE$3,6,入力用シート!$C$35:$QE$35,B$1)</f>
        <v>0</v>
      </c>
      <c r="C167" s="12">
        <f>3*COUNTIFS(入力用シート!$C$3:$QE$3,6,入力用シート!$C$33:$QE$33,C$1)+2*COUNTIFS(入力用シート!$C$3:$QE$3,6,入力用シート!$C$34:$QE$34,C$1)+COUNTIFS(入力用シート!$C$3:$QE$3,6,入力用シート!$C$35:$QE$35,C$1)</f>
        <v>0</v>
      </c>
      <c r="D167" s="12">
        <f>3*COUNTIFS(入力用シート!$C$3:$QE$3,6,入力用シート!$C$33:$QE$33,D$1)+2*COUNTIFS(入力用シート!$C$3:$QE$3,6,入力用シート!$C$34:$QE$34,D$1)+COUNTIFS(入力用シート!$C$3:$QE$3,6,入力用シート!$C$35:$QE$35,D$1)</f>
        <v>0</v>
      </c>
      <c r="E167" s="12">
        <f>3*COUNTIFS(入力用シート!$C$3:$QE$3,6,入力用シート!$C$33:$QE$33,E$1)+2*COUNTIFS(入力用シート!$C$3:$QE$3,6,入力用シート!$C$34:$QE$34,E$1)+COUNTIFS(入力用シート!$C$3:$QE$3,6,入力用シート!$C$35:$QE$35,E$1)</f>
        <v>0</v>
      </c>
      <c r="F167" s="12">
        <f>3*COUNTIFS(入力用シート!$C$3:$QE$3,6,入力用シート!$C$33:$QE$33,F$1)+2*COUNTIFS(入力用シート!$C$3:$QE$3,6,入力用シート!$C$34:$QE$34,F$1)+COUNTIFS(入力用シート!$C$3:$QE$3,6,入力用シート!$C$35:$QE$35,F$1)</f>
        <v>0</v>
      </c>
      <c r="G167" s="12">
        <f>3*COUNTIFS(入力用シート!$C$3:$QE$3,6,入力用シート!$C$33:$QE$33,G$1)+2*COUNTIFS(入力用シート!$C$3:$QE$3,6,入力用シート!$C$34:$QE$34,G$1)+COUNTIFS(入力用シート!$C$3:$QE$3,6,入力用シート!$C$35:$QE$35,G$1)</f>
        <v>0</v>
      </c>
      <c r="H167" s="12">
        <f>3*COUNTIFS(入力用シート!$C$3:$QE$3,6,入力用シート!$C$33:$QE$33,H$1)+2*COUNTIFS(入力用シート!$C$3:$QE$3,6,入力用シート!$C$34:$QE$34,H$1)+COUNTIFS(入力用シート!$C$3:$QE$3,6,入力用シート!$C$35:$QE$35,H$1)</f>
        <v>0</v>
      </c>
      <c r="I167" s="12">
        <f>3*COUNTIFS(入力用シート!$C$3:$QE$3,6,入力用シート!$C$33:$QE$33,I$1)+2*COUNTIFS(入力用シート!$C$3:$QE$3,6,入力用シート!$C$34:$QE$34,I$1)+COUNTIFS(入力用シート!$C$3:$QE$3,6,入力用シート!$C$35:$QE$35,I$1)</f>
        <v>0</v>
      </c>
      <c r="J167" s="12">
        <f>3*COUNTIFS(入力用シート!$C$3:$QE$3,6,入力用シート!$C$33:$QE$33,J$1)+2*COUNTIFS(入力用シート!$C$3:$QE$3,6,入力用シート!$C$34:$QE$34,J$1)+COUNTIFS(入力用シート!$C$3:$QE$3,6,入力用シート!$C$35:$QE$35,J$1)</f>
        <v>0</v>
      </c>
      <c r="K167" s="12">
        <f>3*COUNTIFS(入力用シート!$C$3:$QE$3,6,入力用シート!$C$33:$QE$33,K$1)+2*COUNTIFS(入力用シート!$C$3:$QE$3,6,入力用シート!$C$34:$QE$34,K$1)+COUNTIFS(入力用シート!$C$3:$QE$3,6,入力用シート!$C$35:$QE$35,K$1)</f>
        <v>0</v>
      </c>
      <c r="L167" s="12">
        <f>3*COUNTIFS(入力用シート!$C$3:$QE$3,6,入力用シート!$C$33:$QE$33,L$1)+2*COUNTIFS(入力用シート!$C$3:$QE$3,6,入力用シート!$C$34:$QE$34,L$1)+COUNTIFS(入力用シート!$C$3:$QE$3,6,入力用シート!$C$35:$QE$35,L$1)</f>
        <v>0</v>
      </c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53"/>
      <c r="AB167" s="46"/>
      <c r="AC167" s="46"/>
      <c r="AD167" s="46"/>
    </row>
    <row r="168" spans="1:33">
      <c r="A168" s="47" t="s">
        <v>15</v>
      </c>
      <c r="B168" s="12">
        <f>COUNTIF(入力用シート!$N36:$QE36,B$1)</f>
        <v>0</v>
      </c>
      <c r="C168" s="12">
        <f>COUNTIF(入力用シート!$N36:$QE36,C$1)</f>
        <v>0</v>
      </c>
      <c r="D168" s="12">
        <f>COUNTIF(入力用シート!$N36:$QE36,D$1)</f>
        <v>0</v>
      </c>
      <c r="E168" s="12">
        <f>COUNTIF(入力用シート!$N36:$QE36,E$1)</f>
        <v>0</v>
      </c>
      <c r="F168" s="12">
        <f>COUNTIF(入力用シート!$N36:$QE36,F$1)</f>
        <v>0</v>
      </c>
      <c r="G168" s="12">
        <f>COUNTIF(入力用シート!$N36:$QE36,G$1)</f>
        <v>0</v>
      </c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53"/>
      <c r="AB168" s="46"/>
      <c r="AC168" s="46"/>
      <c r="AD168" s="46"/>
    </row>
    <row r="169" spans="1:33">
      <c r="A169" s="47" t="s">
        <v>75</v>
      </c>
      <c r="B169" s="12">
        <f>COUNTIFS(入力用シート!$C$3:$QE$3,1,入力用シート!$C$36:$QE$36,B$1)</f>
        <v>0</v>
      </c>
      <c r="C169" s="12">
        <f>COUNTIFS(入力用シート!$C$3:$QE$3,1,入力用シート!$C$36:$QE$36,C$1)</f>
        <v>0</v>
      </c>
      <c r="D169" s="12">
        <f>COUNTIFS(入力用シート!$C$3:$QE$3,1,入力用シート!$C$36:$QE$36,D$1)</f>
        <v>0</v>
      </c>
      <c r="E169" s="12">
        <f>COUNTIFS(入力用シート!$C$3:$QE$3,1,入力用シート!$C$36:$QE$36,E$1)</f>
        <v>0</v>
      </c>
      <c r="F169" s="12">
        <f>COUNTIFS(入力用シート!$C$3:$QE$3,1,入力用シート!$C$36:$QE$36,F$1)</f>
        <v>0</v>
      </c>
      <c r="G169" s="12">
        <f>COUNTIFS(入力用シート!$C$3:$QE$3,1,入力用シート!$C$36:$QE$36,G$1)</f>
        <v>0</v>
      </c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53"/>
      <c r="AB169" s="46"/>
      <c r="AC169" s="46"/>
      <c r="AD169" s="46"/>
    </row>
    <row r="170" spans="1:33">
      <c r="A170" s="47" t="s">
        <v>76</v>
      </c>
      <c r="B170" s="12">
        <f>COUNTIFS(入力用シート!$C$3:$QE$3,2,入力用シート!$C$36:$QE$36,B$1)</f>
        <v>0</v>
      </c>
      <c r="C170" s="12">
        <f>COUNTIFS(入力用シート!$C$3:$QE$3,2,入力用シート!$C$36:$QE$36,C$1)</f>
        <v>0</v>
      </c>
      <c r="D170" s="12">
        <f>COUNTIFS(入力用シート!$C$3:$QE$3,2,入力用シート!$C$36:$QE$36,D$1)</f>
        <v>0</v>
      </c>
      <c r="E170" s="12">
        <f>COUNTIFS(入力用シート!$C$3:$QE$3,2,入力用シート!$C$36:$QE$36,E$1)</f>
        <v>0</v>
      </c>
      <c r="F170" s="12">
        <f>COUNTIFS(入力用シート!$C$3:$QE$3,2,入力用シート!$C$36:$QE$36,F$1)</f>
        <v>0</v>
      </c>
      <c r="G170" s="12">
        <f>COUNTIFS(入力用シート!$C$3:$QE$3,2,入力用シート!$C$36:$QE$36,G$1)</f>
        <v>0</v>
      </c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53"/>
      <c r="AB170" s="46"/>
      <c r="AC170" s="46"/>
      <c r="AD170" s="46"/>
    </row>
    <row r="171" spans="1:33">
      <c r="A171" s="47" t="s">
        <v>77</v>
      </c>
      <c r="B171" s="12">
        <f>COUNTIFS(入力用シート!$C$3:$QE$3,3,入力用シート!$C$36:$QE$36,B$1)</f>
        <v>0</v>
      </c>
      <c r="C171" s="12">
        <f>COUNTIFS(入力用シート!$C$3:$QE$3,3,入力用シート!$C$36:$QE$36,C$1)</f>
        <v>0</v>
      </c>
      <c r="D171" s="12">
        <f>COUNTIFS(入力用シート!$C$3:$QE$3,3,入力用シート!$C$36:$QE$36,D$1)</f>
        <v>0</v>
      </c>
      <c r="E171" s="12">
        <f>COUNTIFS(入力用シート!$C$3:$QE$3,3,入力用シート!$C$36:$QE$36,E$1)</f>
        <v>0</v>
      </c>
      <c r="F171" s="12">
        <f>COUNTIFS(入力用シート!$C$3:$QE$3,3,入力用シート!$C$36:$QE$36,F$1)</f>
        <v>0</v>
      </c>
      <c r="G171" s="12">
        <f>COUNTIFS(入力用シート!$C$3:$QE$3,3,入力用シート!$C$36:$QE$36,G$1)</f>
        <v>0</v>
      </c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53"/>
      <c r="AB171" s="46"/>
      <c r="AC171" s="46"/>
      <c r="AD171" s="46"/>
    </row>
    <row r="172" spans="1:33">
      <c r="A172" s="47" t="s">
        <v>78</v>
      </c>
      <c r="B172" s="12">
        <f>COUNTIFS(入力用シート!$C$3:$QE$3,4,入力用シート!$C$36:$QE$36,B$1)</f>
        <v>0</v>
      </c>
      <c r="C172" s="12">
        <f>COUNTIFS(入力用シート!$C$3:$QE$3,4,入力用シート!$C$36:$QE$36,C$1)</f>
        <v>0</v>
      </c>
      <c r="D172" s="12">
        <f>COUNTIFS(入力用シート!$C$3:$QE$3,4,入力用シート!$C$36:$QE$36,D$1)</f>
        <v>0</v>
      </c>
      <c r="E172" s="12">
        <f>COUNTIFS(入力用シート!$C$3:$QE$3,4,入力用シート!$C$36:$QE$36,E$1)</f>
        <v>0</v>
      </c>
      <c r="F172" s="12">
        <f>COUNTIFS(入力用シート!$C$3:$QE$3,4,入力用シート!$C$36:$QE$36,F$1)</f>
        <v>0</v>
      </c>
      <c r="G172" s="12">
        <f>COUNTIFS(入力用シート!$C$3:$QE$3,4,入力用シート!$C$36:$QE$36,G$1)</f>
        <v>0</v>
      </c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53"/>
      <c r="AB172" s="46"/>
      <c r="AC172" s="46"/>
      <c r="AD172" s="46"/>
    </row>
    <row r="173" spans="1:33">
      <c r="A173" s="47" t="s">
        <v>163</v>
      </c>
      <c r="B173" s="12">
        <f>COUNTIFS(入力用シート!$C$3:$QE$3,5,入力用シート!$C$36:$QE$36,B$1)</f>
        <v>0</v>
      </c>
      <c r="C173" s="12">
        <f>COUNTIFS(入力用シート!$C$3:$QE$3,5,入力用シート!$C$36:$QE$36,C$1)</f>
        <v>0</v>
      </c>
      <c r="D173" s="12">
        <f>COUNTIFS(入力用シート!$C$3:$QE$3,5,入力用シート!$C$36:$QE$36,D$1)</f>
        <v>0</v>
      </c>
      <c r="E173" s="12">
        <f>COUNTIFS(入力用シート!$C$3:$QE$3,5,入力用シート!$C$36:$QE$36,E$1)</f>
        <v>0</v>
      </c>
      <c r="F173" s="12">
        <f>COUNTIFS(入力用シート!$C$3:$QE$3,5,入力用シート!$C$36:$QE$36,F$1)</f>
        <v>0</v>
      </c>
      <c r="G173" s="12">
        <f>COUNTIFS(入力用シート!$C$3:$QE$3,5,入力用シート!$C$36:$QE$36,G$1)</f>
        <v>0</v>
      </c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53"/>
      <c r="AB173" s="46"/>
      <c r="AC173" s="46"/>
      <c r="AD173" s="46"/>
    </row>
    <row r="174" spans="1:33">
      <c r="B174" s="12">
        <f>COUNTIFS(入力用シート!$C$3:$QE$3,6,入力用シート!$C$36:$QE$36,B$1)</f>
        <v>0</v>
      </c>
      <c r="C174" s="12">
        <f>COUNTIFS(入力用シート!$C$3:$QE$3,6,入力用シート!$C$36:$QE$36,C$1)</f>
        <v>0</v>
      </c>
      <c r="D174" s="12">
        <f>COUNTIFS(入力用シート!$C$3:$QE$3,6,入力用シート!$C$36:$QE$36,D$1)</f>
        <v>0</v>
      </c>
      <c r="E174" s="12">
        <f>COUNTIFS(入力用シート!$C$3:$QE$3,6,入力用シート!$C$36:$QE$36,E$1)</f>
        <v>0</v>
      </c>
      <c r="F174" s="12">
        <f>COUNTIFS(入力用シート!$C$3:$QE$3,6,入力用シート!$C$36:$QE$36,F$1)</f>
        <v>0</v>
      </c>
      <c r="G174" s="12">
        <f>COUNTIFS(入力用シート!$C$3:$QE$3,6,入力用シート!$C$36:$QE$36,G$1)</f>
        <v>0</v>
      </c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53"/>
      <c r="AB174" s="46"/>
      <c r="AC174" s="46"/>
      <c r="AD174" s="46"/>
    </row>
    <row r="175" spans="1:33">
      <c r="A175" s="47" t="s">
        <v>31</v>
      </c>
      <c r="B175" s="12">
        <f>COUNTIF(入力用シート!$C37:$QE37,B$1)</f>
        <v>0</v>
      </c>
      <c r="C175" s="12">
        <f>COUNTIF(入力用シート!$C37:$QE37,C$1)</f>
        <v>0</v>
      </c>
      <c r="D175" s="12">
        <f>COUNTIF(入力用シート!$C37:$QE37,D$1)</f>
        <v>0</v>
      </c>
      <c r="E175" s="12">
        <f>COUNTIF(入力用シート!$C37:$QE37,E$1)</f>
        <v>0</v>
      </c>
      <c r="F175" s="12">
        <f>COUNTIF(入力用シート!$C37:$QE37,F$1)</f>
        <v>0</v>
      </c>
      <c r="G175" s="12">
        <f>COUNTIF(入力用シート!$C37:$QE37,G$1)</f>
        <v>0</v>
      </c>
      <c r="H175" s="12">
        <f>COUNTIF(入力用シート!$C37:$QE37,H$1)</f>
        <v>0</v>
      </c>
      <c r="I175" s="12">
        <f>COUNTIF(入力用シート!$C37:$QE37,I$1)</f>
        <v>0</v>
      </c>
      <c r="J175" s="12">
        <f>COUNTIF(入力用シート!$C37:$QE37,J$1)</f>
        <v>0</v>
      </c>
      <c r="K175" s="12">
        <f>COUNTIF(入力用シート!$C37:$QE37,K$1)</f>
        <v>0</v>
      </c>
      <c r="L175" s="12">
        <f>COUNTIF(入力用シート!$C37:$QE37,L$1)</f>
        <v>0</v>
      </c>
      <c r="M175" s="12">
        <f>COUNTIF(入力用シート!$C37:$QE37,M$1)</f>
        <v>0</v>
      </c>
      <c r="N175" s="12">
        <f>COUNTIF(入力用シート!$C37:$QE37,N$1)</f>
        <v>0</v>
      </c>
      <c r="O175" s="12">
        <f>COUNTIF(入力用シート!$C37:$QE37,O$1)</f>
        <v>0</v>
      </c>
      <c r="P175" s="12">
        <f>COUNTIF(入力用シート!$C37:$QE37,P$1)</f>
        <v>0</v>
      </c>
      <c r="Q175" s="12">
        <f>COUNTIF(入力用シート!$C37:$QE37,Q$1)</f>
        <v>0</v>
      </c>
      <c r="R175" s="12">
        <f>COUNTIF(入力用シート!$C37:$QE37,R$1)</f>
        <v>0</v>
      </c>
      <c r="S175" s="12">
        <f>COUNTIF(入力用シート!$C37:$QE37,S$1)</f>
        <v>0</v>
      </c>
      <c r="T175" s="12">
        <f>COUNTIF(入力用シート!$C37:$QE37,T$1)</f>
        <v>0</v>
      </c>
      <c r="U175" s="12">
        <f>COUNTIF(入力用シート!$C37:$QE37,U$1)</f>
        <v>0</v>
      </c>
      <c r="V175" s="12">
        <f>COUNTIF(入力用シート!$C37:$QE37,V$1)</f>
        <v>0</v>
      </c>
      <c r="W175" s="12">
        <f>COUNTIF(入力用シート!$C37:$QE37,W$1)</f>
        <v>0</v>
      </c>
      <c r="X175" s="12">
        <f>COUNTIF(入力用シート!$C37:$QE37,X$1)</f>
        <v>0</v>
      </c>
      <c r="Y175" s="12">
        <f>COUNTIF(入力用シート!$C37:$QE37,Y$1)</f>
        <v>0</v>
      </c>
      <c r="Z175" s="12">
        <f>COUNTIF(入力用シート!$C37:$QE37,Z$1)</f>
        <v>0</v>
      </c>
      <c r="AA175" s="53">
        <f>COUNTIF(入力用シート!$C37:$QE37,AA$1)</f>
        <v>0</v>
      </c>
      <c r="AB175" s="53">
        <f>COUNTIF(入力用シート!$C37:$QE37,AB$1)</f>
        <v>0</v>
      </c>
      <c r="AC175" s="53">
        <f>COUNTIF(入力用シート!$C37:$QE37,AC$1)</f>
        <v>0</v>
      </c>
      <c r="AD175" s="53">
        <f>COUNTIF(入力用シート!$C37:$QE37,AD$1)</f>
        <v>0</v>
      </c>
      <c r="AE175" s="53">
        <f>COUNTIF(入力用シート!$C37:$QE37,AE$1)</f>
        <v>0</v>
      </c>
      <c r="AF175" s="53">
        <f>COUNTIF(入力用シート!$C37:$QE37,AF$1)</f>
        <v>0</v>
      </c>
      <c r="AG175" s="53">
        <f>COUNTIF(入力用シート!$C37:$QE37,AG$1)</f>
        <v>0</v>
      </c>
    </row>
    <row r="176" spans="1:33">
      <c r="A176" s="47" t="s">
        <v>32</v>
      </c>
      <c r="B176" s="12">
        <f>COUNTIF(入力用シート!$C38:$QE38,B$1)</f>
        <v>0</v>
      </c>
      <c r="C176" s="12">
        <f>COUNTIF(入力用シート!$C38:$QE38,C$1)</f>
        <v>0</v>
      </c>
      <c r="D176" s="12">
        <f>COUNTIF(入力用シート!$C38:$QE38,D$1)</f>
        <v>0</v>
      </c>
      <c r="E176" s="12">
        <f>COUNTIF(入力用シート!$C38:$QE38,E$1)</f>
        <v>0</v>
      </c>
      <c r="F176" s="12">
        <f>COUNTIF(入力用シート!$C38:$QE38,F$1)</f>
        <v>0</v>
      </c>
      <c r="G176" s="12">
        <f>COUNTIF(入力用シート!$C38:$QE38,G$1)</f>
        <v>0</v>
      </c>
      <c r="H176" s="12">
        <f>COUNTIF(入力用シート!$C38:$QE38,H$1)</f>
        <v>0</v>
      </c>
      <c r="I176" s="12">
        <f>COUNTIF(入力用シート!$C38:$QE38,I$1)</f>
        <v>0</v>
      </c>
      <c r="J176" s="12">
        <f>COUNTIF(入力用シート!$C38:$QE38,J$1)</f>
        <v>0</v>
      </c>
      <c r="K176" s="12">
        <f>COUNTIF(入力用シート!$C38:$QE38,K$1)</f>
        <v>0</v>
      </c>
      <c r="L176" s="12">
        <f>COUNTIF(入力用シート!$C38:$QE38,L$1)</f>
        <v>0</v>
      </c>
      <c r="M176" s="12">
        <f>COUNTIF(入力用シート!$C38:$QE38,M$1)</f>
        <v>0</v>
      </c>
      <c r="N176" s="12">
        <f>COUNTIF(入力用シート!$C38:$QE38,N$1)</f>
        <v>0</v>
      </c>
      <c r="O176" s="12">
        <f>COUNTIF(入力用シート!$C38:$QE38,O$1)</f>
        <v>0</v>
      </c>
      <c r="P176" s="12">
        <f>COUNTIF(入力用シート!$C38:$QE38,P$1)</f>
        <v>0</v>
      </c>
      <c r="Q176" s="12">
        <f>COUNTIF(入力用シート!$C38:$QE38,Q$1)</f>
        <v>0</v>
      </c>
      <c r="R176" s="12">
        <f>COUNTIF(入力用シート!$C38:$QE38,R$1)</f>
        <v>0</v>
      </c>
      <c r="S176" s="12">
        <f>COUNTIF(入力用シート!$C38:$QE38,S$1)</f>
        <v>0</v>
      </c>
      <c r="T176" s="12">
        <f>COUNTIF(入力用シート!$C38:$QE38,T$1)</f>
        <v>0</v>
      </c>
      <c r="U176" s="12">
        <f>COUNTIF(入力用シート!$C38:$QE38,U$1)</f>
        <v>0</v>
      </c>
      <c r="V176" s="12">
        <f>COUNTIF(入力用シート!$C38:$QE38,V$1)</f>
        <v>0</v>
      </c>
      <c r="W176" s="12">
        <f>COUNTIF(入力用シート!$C38:$QE38,W$1)</f>
        <v>0</v>
      </c>
      <c r="X176" s="12">
        <f>COUNTIF(入力用シート!$C38:$QE38,X$1)</f>
        <v>0</v>
      </c>
      <c r="Y176" s="12">
        <f>COUNTIF(入力用シート!$C38:$QE38,Y$1)</f>
        <v>0</v>
      </c>
      <c r="Z176" s="12">
        <f>COUNTIF(入力用シート!$C38:$QE38,Z$1)</f>
        <v>0</v>
      </c>
      <c r="AA176" s="53">
        <f>COUNTIF(入力用シート!$C38:$QE38,AA$1)</f>
        <v>0</v>
      </c>
      <c r="AB176" s="53">
        <f>COUNTIF(入力用シート!$C38:$QE38,AB$1)</f>
        <v>0</v>
      </c>
      <c r="AC176" s="53">
        <f>COUNTIF(入力用シート!$C38:$QE38,AC$1)</f>
        <v>0</v>
      </c>
      <c r="AD176" s="53">
        <f>COUNTIF(入力用シート!$C38:$QE38,AD$1)</f>
        <v>0</v>
      </c>
      <c r="AE176" s="53">
        <f>COUNTIF(入力用シート!$C38:$QE38,AE$1)</f>
        <v>0</v>
      </c>
      <c r="AF176" s="53">
        <f>COUNTIF(入力用シート!$C38:$QE38,AF$1)</f>
        <v>0</v>
      </c>
      <c r="AG176" s="53">
        <f>COUNTIF(入力用シート!$C38:$QE38,AG$1)</f>
        <v>0</v>
      </c>
    </row>
    <row r="177" spans="1:33">
      <c r="A177" s="47" t="s">
        <v>33</v>
      </c>
      <c r="B177" s="12">
        <f>COUNTIF(入力用シート!$C39:$QE39,B$1)</f>
        <v>0</v>
      </c>
      <c r="C177" s="12">
        <f>COUNTIF(入力用シート!$C39:$QE39,C$1)</f>
        <v>0</v>
      </c>
      <c r="D177" s="12">
        <f>COUNTIF(入力用シート!$C39:$QE39,D$1)</f>
        <v>0</v>
      </c>
      <c r="E177" s="12">
        <f>COUNTIF(入力用シート!$C39:$QE39,E$1)</f>
        <v>0</v>
      </c>
      <c r="F177" s="12">
        <f>COUNTIF(入力用シート!$C39:$QE39,F$1)</f>
        <v>0</v>
      </c>
      <c r="G177" s="12">
        <f>COUNTIF(入力用シート!$C39:$QE39,G$1)</f>
        <v>0</v>
      </c>
      <c r="H177" s="12">
        <f>COUNTIF(入力用シート!$C39:$QE39,H$1)</f>
        <v>0</v>
      </c>
      <c r="I177" s="12">
        <f>COUNTIF(入力用シート!$C39:$QE39,I$1)</f>
        <v>0</v>
      </c>
      <c r="J177" s="12">
        <f>COUNTIF(入力用シート!$C39:$QE39,J$1)</f>
        <v>0</v>
      </c>
      <c r="K177" s="12">
        <f>COUNTIF(入力用シート!$C39:$QE39,K$1)</f>
        <v>0</v>
      </c>
      <c r="L177" s="12">
        <f>COUNTIF(入力用シート!$C39:$QE39,L$1)</f>
        <v>0</v>
      </c>
      <c r="M177" s="12">
        <f>COUNTIF(入力用シート!$C39:$QE39,M$1)</f>
        <v>0</v>
      </c>
      <c r="N177" s="12">
        <f>COUNTIF(入力用シート!$C39:$QE39,N$1)</f>
        <v>0</v>
      </c>
      <c r="O177" s="12">
        <f>COUNTIF(入力用シート!$C39:$QE39,O$1)</f>
        <v>0</v>
      </c>
      <c r="P177" s="12">
        <f>COUNTIF(入力用シート!$C39:$QE39,P$1)</f>
        <v>0</v>
      </c>
      <c r="Q177" s="12">
        <f>COUNTIF(入力用シート!$C39:$QE39,Q$1)</f>
        <v>0</v>
      </c>
      <c r="R177" s="12">
        <f>COUNTIF(入力用シート!$C39:$QE39,R$1)</f>
        <v>0</v>
      </c>
      <c r="S177" s="12">
        <f>COUNTIF(入力用シート!$C39:$QE39,S$1)</f>
        <v>0</v>
      </c>
      <c r="T177" s="12">
        <f>COUNTIF(入力用シート!$C39:$QE39,T$1)</f>
        <v>0</v>
      </c>
      <c r="U177" s="12">
        <f>COUNTIF(入力用シート!$C39:$QE39,U$1)</f>
        <v>0</v>
      </c>
      <c r="V177" s="12">
        <f>COUNTIF(入力用シート!$C39:$QE39,V$1)</f>
        <v>0</v>
      </c>
      <c r="W177" s="12">
        <f>COUNTIF(入力用シート!$C39:$QE39,W$1)</f>
        <v>0</v>
      </c>
      <c r="X177" s="12">
        <f>COUNTIF(入力用シート!$C39:$QE39,X$1)</f>
        <v>0</v>
      </c>
      <c r="Y177" s="12">
        <f>COUNTIF(入力用シート!$C39:$QE39,Y$1)</f>
        <v>0</v>
      </c>
      <c r="Z177" s="12">
        <f>COUNTIF(入力用シート!$C39:$QE39,Z$1)</f>
        <v>0</v>
      </c>
      <c r="AA177" s="53">
        <f>COUNTIF(入力用シート!$C39:$QE39,AA$1)</f>
        <v>0</v>
      </c>
      <c r="AB177" s="53">
        <f>COUNTIF(入力用シート!$C39:$QE39,AB$1)</f>
        <v>0</v>
      </c>
      <c r="AC177" s="53">
        <f>COUNTIF(入力用シート!$C39:$QE39,AC$1)</f>
        <v>0</v>
      </c>
      <c r="AD177" s="53">
        <f>COUNTIF(入力用シート!$C39:$QE39,AD$1)</f>
        <v>0</v>
      </c>
      <c r="AE177" s="53">
        <f>COUNTIF(入力用シート!$C39:$QE39,AE$1)</f>
        <v>0</v>
      </c>
      <c r="AF177" s="53">
        <f>COUNTIF(入力用シート!$C39:$QE39,AF$1)</f>
        <v>0</v>
      </c>
      <c r="AG177" s="53">
        <f>COUNTIF(入力用シート!$C39:$QE39,AG$1)</f>
        <v>0</v>
      </c>
    </row>
    <row r="178" spans="1:33">
      <c r="A178" s="47" t="s">
        <v>34</v>
      </c>
      <c r="B178" s="12">
        <f>COUNTIF(入力用シート!$C40:$QE40,B$1)</f>
        <v>0</v>
      </c>
      <c r="C178" s="12">
        <f>COUNTIF(入力用シート!$C40:$QE40,C$1)</f>
        <v>0</v>
      </c>
      <c r="D178" s="12">
        <f>COUNTIF(入力用シート!$C40:$QE40,D$1)</f>
        <v>0</v>
      </c>
      <c r="E178" s="12">
        <f>COUNTIF(入力用シート!$C40:$QE40,E$1)</f>
        <v>0</v>
      </c>
      <c r="F178" s="12">
        <f>COUNTIF(入力用シート!$C40:$QE40,F$1)</f>
        <v>0</v>
      </c>
      <c r="G178" s="12">
        <f>COUNTIF(入力用シート!$C40:$QE40,G$1)</f>
        <v>0</v>
      </c>
      <c r="H178" s="12">
        <f>COUNTIF(入力用シート!$C40:$QE40,H$1)</f>
        <v>0</v>
      </c>
      <c r="I178" s="12">
        <f>COUNTIF(入力用シート!$C40:$QE40,I$1)</f>
        <v>0</v>
      </c>
      <c r="J178" s="12">
        <f>COUNTIF(入力用シート!$C40:$QE40,J$1)</f>
        <v>0</v>
      </c>
      <c r="K178" s="12">
        <f>COUNTIF(入力用シート!$C40:$QE40,K$1)</f>
        <v>0</v>
      </c>
      <c r="L178" s="12">
        <f>COUNTIF(入力用シート!$C40:$QE40,L$1)</f>
        <v>0</v>
      </c>
      <c r="M178" s="12">
        <f>COUNTIF(入力用シート!$C40:$QE40,M$1)</f>
        <v>0</v>
      </c>
      <c r="N178" s="12">
        <f>COUNTIF(入力用シート!$C40:$QE40,N$1)</f>
        <v>0</v>
      </c>
      <c r="O178" s="12">
        <f>COUNTIF(入力用シート!$C40:$QE40,O$1)</f>
        <v>0</v>
      </c>
      <c r="P178" s="12">
        <f>COUNTIF(入力用シート!$C40:$QE40,P$1)</f>
        <v>0</v>
      </c>
      <c r="Q178" s="12">
        <f>COUNTIF(入力用シート!$C40:$QE40,Q$1)</f>
        <v>0</v>
      </c>
      <c r="R178" s="12">
        <f>COUNTIF(入力用シート!$C40:$QE40,R$1)</f>
        <v>0</v>
      </c>
      <c r="S178" s="12">
        <f>COUNTIF(入力用シート!$C40:$QE40,S$1)</f>
        <v>0</v>
      </c>
      <c r="T178" s="12">
        <f>COUNTIF(入力用シート!$C40:$QE40,T$1)</f>
        <v>0</v>
      </c>
      <c r="U178" s="12">
        <f>COUNTIF(入力用シート!$C40:$QE40,U$1)</f>
        <v>0</v>
      </c>
      <c r="V178" s="12">
        <f>COUNTIF(入力用シート!$C40:$QE40,V$1)</f>
        <v>0</v>
      </c>
      <c r="W178" s="12">
        <f>COUNTIF(入力用シート!$C40:$QE40,W$1)</f>
        <v>0</v>
      </c>
      <c r="X178" s="12">
        <f>COUNTIF(入力用シート!$C40:$QE40,X$1)</f>
        <v>0</v>
      </c>
      <c r="Y178" s="12">
        <f>COUNTIF(入力用シート!$C40:$QE40,Y$1)</f>
        <v>0</v>
      </c>
      <c r="Z178" s="12">
        <f>COUNTIF(入力用シート!$C40:$QE40,Z$1)</f>
        <v>0</v>
      </c>
      <c r="AA178" s="53">
        <f>COUNTIF(入力用シート!$C40:$QE40,AA$1)</f>
        <v>0</v>
      </c>
      <c r="AB178" s="53">
        <f>COUNTIF(入力用シート!$C40:$QE40,AB$1)</f>
        <v>0</v>
      </c>
      <c r="AC178" s="53">
        <f>COUNTIF(入力用シート!$C40:$QE40,AC$1)</f>
        <v>0</v>
      </c>
      <c r="AD178" s="53">
        <f>COUNTIF(入力用シート!$C40:$QE40,AD$1)</f>
        <v>0</v>
      </c>
      <c r="AE178" s="53">
        <f>COUNTIF(入力用シート!$C40:$QE40,AE$1)</f>
        <v>0</v>
      </c>
      <c r="AF178" s="53">
        <f>COUNTIF(入力用シート!$C40:$QE40,AF$1)</f>
        <v>0</v>
      </c>
      <c r="AG178" s="53">
        <f>COUNTIF(入力用シート!$C40:$QE40,AG$1)</f>
        <v>0</v>
      </c>
    </row>
    <row r="179" spans="1:33">
      <c r="A179" s="47" t="s">
        <v>35</v>
      </c>
      <c r="B179" s="12">
        <f>COUNTIF(入力用シート!$C41:$QE41,B$1)</f>
        <v>0</v>
      </c>
      <c r="C179" s="12">
        <f>COUNTIF(入力用シート!$C41:$QE41,C$1)</f>
        <v>0</v>
      </c>
      <c r="D179" s="12">
        <f>COUNTIF(入力用シート!$C41:$QE41,D$1)</f>
        <v>0</v>
      </c>
      <c r="E179" s="12">
        <f>COUNTIF(入力用シート!$C41:$QE41,E$1)</f>
        <v>0</v>
      </c>
      <c r="F179" s="12">
        <f>COUNTIF(入力用シート!$C41:$QE41,F$1)</f>
        <v>0</v>
      </c>
      <c r="G179" s="12">
        <f>COUNTIF(入力用シート!$C41:$QE41,G$1)</f>
        <v>0</v>
      </c>
      <c r="H179" s="12">
        <f>COUNTIF(入力用シート!$C41:$QE41,H$1)</f>
        <v>0</v>
      </c>
      <c r="I179" s="12">
        <f>COUNTIF(入力用シート!$C41:$QE41,I$1)</f>
        <v>0</v>
      </c>
      <c r="J179" s="12">
        <f>COUNTIF(入力用シート!$C41:$QE41,J$1)</f>
        <v>0</v>
      </c>
      <c r="K179" s="12">
        <f>COUNTIF(入力用シート!$C41:$QE41,K$1)</f>
        <v>0</v>
      </c>
      <c r="L179" s="12">
        <f>COUNTIF(入力用シート!$C41:$QE41,L$1)</f>
        <v>0</v>
      </c>
      <c r="M179" s="12">
        <f>COUNTIF(入力用シート!$C41:$QE41,M$1)</f>
        <v>0</v>
      </c>
      <c r="N179" s="12">
        <f>COUNTIF(入力用シート!$C41:$QE41,N$1)</f>
        <v>0</v>
      </c>
      <c r="O179" s="12">
        <f>COUNTIF(入力用シート!$C41:$QE41,O$1)</f>
        <v>0</v>
      </c>
      <c r="P179" s="12">
        <f>COUNTIF(入力用シート!$C41:$QE41,P$1)</f>
        <v>0</v>
      </c>
      <c r="Q179" s="12">
        <f>COUNTIF(入力用シート!$C41:$QE41,Q$1)</f>
        <v>0</v>
      </c>
      <c r="R179" s="12">
        <f>COUNTIF(入力用シート!$C41:$QE41,R$1)</f>
        <v>0</v>
      </c>
      <c r="S179" s="12">
        <f>COUNTIF(入力用シート!$C41:$QE41,S$1)</f>
        <v>0</v>
      </c>
      <c r="T179" s="12">
        <f>COUNTIF(入力用シート!$C41:$QE41,T$1)</f>
        <v>0</v>
      </c>
      <c r="U179" s="12">
        <f>COUNTIF(入力用シート!$C41:$QE41,U$1)</f>
        <v>0</v>
      </c>
      <c r="V179" s="12">
        <f>COUNTIF(入力用シート!$C41:$QE41,V$1)</f>
        <v>0</v>
      </c>
      <c r="W179" s="12">
        <f>COUNTIF(入力用シート!$C41:$QE41,W$1)</f>
        <v>0</v>
      </c>
      <c r="X179" s="12">
        <f>COUNTIF(入力用シート!$C41:$QE41,X$1)</f>
        <v>0</v>
      </c>
      <c r="Y179" s="12">
        <f>COUNTIF(入力用シート!$C41:$QE41,Y$1)</f>
        <v>0</v>
      </c>
      <c r="Z179" s="12">
        <f>COUNTIF(入力用シート!$C41:$QE41,Z$1)</f>
        <v>0</v>
      </c>
      <c r="AA179" s="53">
        <f>COUNTIF(入力用シート!$C41:$QE41,AA$1)</f>
        <v>0</v>
      </c>
      <c r="AB179" s="53">
        <f>COUNTIF(入力用シート!$C41:$QE41,AB$1)</f>
        <v>0</v>
      </c>
      <c r="AC179" s="53">
        <f>COUNTIF(入力用シート!$C41:$QE41,AC$1)</f>
        <v>0</v>
      </c>
      <c r="AD179" s="53">
        <f>COUNTIF(入力用シート!$C41:$QE41,AD$1)</f>
        <v>0</v>
      </c>
      <c r="AE179" s="53">
        <f>COUNTIF(入力用シート!$C41:$QE41,AE$1)</f>
        <v>0</v>
      </c>
      <c r="AF179" s="53">
        <f>COUNTIF(入力用シート!$C41:$QE41,AF$1)</f>
        <v>0</v>
      </c>
      <c r="AG179" s="53">
        <f>COUNTIF(入力用シート!$C41:$QE41,AG$1)</f>
        <v>0</v>
      </c>
    </row>
    <row r="180" spans="1:33">
      <c r="A180" s="47" t="s">
        <v>36</v>
      </c>
      <c r="B180" s="12">
        <f>B175*5+B176*4+B177*3+B178*2+B179</f>
        <v>0</v>
      </c>
      <c r="C180" s="12">
        <f t="shared" ref="C180:AA180" si="7">C175*5+C176*4+C177*3+C178*2+C179</f>
        <v>0</v>
      </c>
      <c r="D180" s="12">
        <f t="shared" si="7"/>
        <v>0</v>
      </c>
      <c r="E180" s="12">
        <f t="shared" si="7"/>
        <v>0</v>
      </c>
      <c r="F180" s="12">
        <f t="shared" si="7"/>
        <v>0</v>
      </c>
      <c r="G180" s="12">
        <f t="shared" si="7"/>
        <v>0</v>
      </c>
      <c r="H180" s="12">
        <f t="shared" si="7"/>
        <v>0</v>
      </c>
      <c r="I180" s="12">
        <f t="shared" si="7"/>
        <v>0</v>
      </c>
      <c r="J180" s="12">
        <f t="shared" si="7"/>
        <v>0</v>
      </c>
      <c r="K180" s="12">
        <f t="shared" si="7"/>
        <v>0</v>
      </c>
      <c r="L180" s="12">
        <f t="shared" si="7"/>
        <v>0</v>
      </c>
      <c r="M180" s="12">
        <f t="shared" si="7"/>
        <v>0</v>
      </c>
      <c r="N180" s="12">
        <f t="shared" si="7"/>
        <v>0</v>
      </c>
      <c r="O180" s="12">
        <f t="shared" si="7"/>
        <v>0</v>
      </c>
      <c r="P180" s="12">
        <f t="shared" si="7"/>
        <v>0</v>
      </c>
      <c r="Q180" s="12">
        <f t="shared" si="7"/>
        <v>0</v>
      </c>
      <c r="R180" s="12">
        <f t="shared" si="7"/>
        <v>0</v>
      </c>
      <c r="S180" s="12">
        <f t="shared" si="7"/>
        <v>0</v>
      </c>
      <c r="T180" s="12">
        <f t="shared" si="7"/>
        <v>0</v>
      </c>
      <c r="U180" s="12">
        <f t="shared" si="7"/>
        <v>0</v>
      </c>
      <c r="V180" s="12">
        <f t="shared" si="7"/>
        <v>0</v>
      </c>
      <c r="W180" s="12">
        <f t="shared" si="7"/>
        <v>0</v>
      </c>
      <c r="X180" s="12">
        <f t="shared" si="7"/>
        <v>0</v>
      </c>
      <c r="Y180" s="12">
        <f t="shared" si="7"/>
        <v>0</v>
      </c>
      <c r="Z180" s="12">
        <f t="shared" si="7"/>
        <v>0</v>
      </c>
      <c r="AA180" s="12">
        <f t="shared" si="7"/>
        <v>0</v>
      </c>
      <c r="AB180" s="12">
        <f t="shared" ref="AB180:AC180" si="8">AB175*5+AB176*4+AB177*3+AB178*2+AB179</f>
        <v>0</v>
      </c>
      <c r="AC180" s="12">
        <f t="shared" si="8"/>
        <v>0</v>
      </c>
      <c r="AD180" s="12">
        <f t="shared" ref="AD180:AE180" si="9">AD175*5+AD176*4+AD177*3+AD178*2+AD179</f>
        <v>0</v>
      </c>
      <c r="AE180" s="12">
        <f t="shared" si="9"/>
        <v>0</v>
      </c>
      <c r="AF180" s="12">
        <f t="shared" ref="AF180:AG180" si="10">AF175*5+AF176*4+AF177*3+AF178*2+AF179</f>
        <v>0</v>
      </c>
      <c r="AG180" s="12">
        <f t="shared" si="10"/>
        <v>0</v>
      </c>
    </row>
    <row r="181" spans="1:33">
      <c r="A181" s="47" t="s">
        <v>80</v>
      </c>
      <c r="B181" s="12">
        <f>COUNTIFS(入力用シート!$C$3:$QE$3,1,入力用シート!$C$37:$QE$37,B$1)</f>
        <v>0</v>
      </c>
      <c r="C181" s="12">
        <f>COUNTIFS(入力用シート!$C$3:$QE$3,1,入力用シート!$C$37:$QE$37,C$1)</f>
        <v>0</v>
      </c>
      <c r="D181" s="12">
        <f>COUNTIFS(入力用シート!$C$3:$QE$3,1,入力用シート!$C$37:$QE$37,D$1)</f>
        <v>0</v>
      </c>
      <c r="E181" s="12">
        <f>COUNTIFS(入力用シート!$C$3:$QE$3,1,入力用シート!$C$37:$QE$37,E$1)</f>
        <v>0</v>
      </c>
      <c r="F181" s="12">
        <f>COUNTIFS(入力用シート!$C$3:$QE$3,1,入力用シート!$C$37:$QE$37,F$1)</f>
        <v>0</v>
      </c>
      <c r="G181" s="12">
        <f>COUNTIFS(入力用シート!$C$3:$QE$3,1,入力用シート!$C$37:$QE$37,G$1)</f>
        <v>0</v>
      </c>
      <c r="H181" s="12">
        <f>COUNTIFS(入力用シート!$C$3:$QE$3,1,入力用シート!$C$37:$QE$37,H$1)</f>
        <v>0</v>
      </c>
      <c r="I181" s="12">
        <f>COUNTIFS(入力用シート!$C$3:$QE$3,1,入力用シート!$C$37:$QE$37,I$1)</f>
        <v>0</v>
      </c>
      <c r="J181" s="12">
        <f>COUNTIFS(入力用シート!$C$3:$QE$3,1,入力用シート!$C$37:$QE$37,J$1)</f>
        <v>0</v>
      </c>
      <c r="K181" s="12">
        <f>COUNTIFS(入力用シート!$C$3:$QE$3,1,入力用シート!$C$37:$QE$37,K$1)</f>
        <v>0</v>
      </c>
      <c r="L181" s="12">
        <f>COUNTIFS(入力用シート!$C$3:$QE$3,1,入力用シート!$C$37:$QE$37,L$1)</f>
        <v>0</v>
      </c>
      <c r="M181" s="12">
        <f>COUNTIFS(入力用シート!$C$3:$QE$3,1,入力用シート!$C$37:$QE$37,M$1)</f>
        <v>0</v>
      </c>
      <c r="N181" s="12">
        <f>COUNTIFS(入力用シート!$C$3:$QE$3,1,入力用シート!$C$37:$QE$37,N$1)</f>
        <v>0</v>
      </c>
      <c r="O181" s="12">
        <f>COUNTIFS(入力用シート!$C$3:$QE$3,1,入力用シート!$C$37:$QE$37,O$1)</f>
        <v>0</v>
      </c>
      <c r="P181" s="12">
        <f>COUNTIFS(入力用シート!$C$3:$QE$3,1,入力用シート!$C$37:$QE$37,P$1)</f>
        <v>0</v>
      </c>
      <c r="Q181" s="12">
        <f>COUNTIFS(入力用シート!$C$3:$QE$3,1,入力用シート!$C$37:$QE$37,Q$1)</f>
        <v>0</v>
      </c>
      <c r="R181" s="12">
        <f>COUNTIFS(入力用シート!$C$3:$QE$3,1,入力用シート!$C$37:$QE$37,R$1)</f>
        <v>0</v>
      </c>
      <c r="S181" s="12">
        <f>COUNTIFS(入力用シート!$C$3:$QE$3,1,入力用シート!$C$37:$QE$37,S$1)</f>
        <v>0</v>
      </c>
      <c r="T181" s="12">
        <f>COUNTIFS(入力用シート!$C$3:$QE$3,1,入力用シート!$C$37:$QE$37,T$1)</f>
        <v>0</v>
      </c>
      <c r="U181" s="12">
        <f>COUNTIFS(入力用シート!$C$3:$QE$3,1,入力用シート!$C$37:$QE$37,U$1)</f>
        <v>0</v>
      </c>
      <c r="V181" s="12">
        <f>COUNTIFS(入力用シート!$C$3:$QE$3,1,入力用シート!$C$37:$QE$37,V$1)</f>
        <v>0</v>
      </c>
      <c r="W181" s="12">
        <f>COUNTIFS(入力用シート!$C$3:$QE$3,1,入力用シート!$C$37:$QE$37,W$1)</f>
        <v>0</v>
      </c>
      <c r="X181" s="12">
        <f>COUNTIFS(入力用シート!$C$3:$QE$3,1,入力用シート!$C$37:$QE$37,X$1)</f>
        <v>0</v>
      </c>
      <c r="Y181" s="12">
        <f>COUNTIFS(入力用シート!$C$3:$QE$3,1,入力用シート!$C$37:$QE$37,Y$1)</f>
        <v>0</v>
      </c>
      <c r="Z181" s="12">
        <f>COUNTIFS(入力用シート!$C$3:$QE$3,1,入力用シート!$C$37:$QE$37,Z$1)</f>
        <v>0</v>
      </c>
      <c r="AA181" s="53">
        <f>COUNTIFS(入力用シート!$C$3:$QE$3,1,入力用シート!$C$37:$QE$37,AA$1)</f>
        <v>0</v>
      </c>
      <c r="AB181" s="53">
        <f>COUNTIFS(入力用シート!$C$3:$QE$3,1,入力用シート!$C$37:$QE$37,AB$1)</f>
        <v>0</v>
      </c>
      <c r="AC181" s="53">
        <f>COUNTIFS(入力用シート!$C$3:$QE$3,1,入力用シート!$C$37:$QE$37,AC$1)</f>
        <v>0</v>
      </c>
      <c r="AD181" s="53">
        <f>COUNTIFS(入力用シート!$C$3:$QE$3,1,入力用シート!$C$37:$QE$37,AD$1)</f>
        <v>0</v>
      </c>
      <c r="AE181" s="53">
        <f>COUNTIFS(入力用シート!$C$3:$QE$3,1,入力用シート!$C$37:$QE$37,AE$1)</f>
        <v>0</v>
      </c>
      <c r="AF181" s="53">
        <f>COUNTIFS(入力用シート!$C$3:$QE$3,1,入力用シート!$C$37:$QE$37,AF$1)</f>
        <v>0</v>
      </c>
      <c r="AG181" s="53">
        <f>COUNTIFS(入力用シート!$C$3:$QE$3,1,入力用シート!$C$37:$QE$37,AG$1)</f>
        <v>0</v>
      </c>
    </row>
    <row r="182" spans="1:33">
      <c r="A182" s="47" t="s">
        <v>81</v>
      </c>
      <c r="B182" s="12">
        <f>COUNTIFS(入力用シート!$C$3:$QE$3,2,入力用シート!$C$37:$QE$37,B$1)</f>
        <v>0</v>
      </c>
      <c r="C182" s="12">
        <f>COUNTIFS(入力用シート!$C$3:$QE$3,2,入力用シート!$C$37:$QE$37,C$1)</f>
        <v>0</v>
      </c>
      <c r="D182" s="12">
        <f>COUNTIFS(入力用シート!$C$3:$QE$3,2,入力用シート!$C$37:$QE$37,D$1)</f>
        <v>0</v>
      </c>
      <c r="E182" s="12">
        <f>COUNTIFS(入力用シート!$C$3:$QE$3,2,入力用シート!$C$37:$QE$37,E$1)</f>
        <v>0</v>
      </c>
      <c r="F182" s="12">
        <f>COUNTIFS(入力用シート!$C$3:$QE$3,2,入力用シート!$C$37:$QE$37,F$1)</f>
        <v>0</v>
      </c>
      <c r="G182" s="12">
        <f>COUNTIFS(入力用シート!$C$3:$QE$3,2,入力用シート!$C$37:$QE$37,G$1)</f>
        <v>0</v>
      </c>
      <c r="H182" s="12">
        <f>COUNTIFS(入力用シート!$C$3:$QE$3,2,入力用シート!$C$37:$QE$37,H$1)</f>
        <v>0</v>
      </c>
      <c r="I182" s="12">
        <f>COUNTIFS(入力用シート!$C$3:$QE$3,2,入力用シート!$C$37:$QE$37,I$1)</f>
        <v>0</v>
      </c>
      <c r="J182" s="12">
        <f>COUNTIFS(入力用シート!$C$3:$QE$3,2,入力用シート!$C$37:$QE$37,J$1)</f>
        <v>0</v>
      </c>
      <c r="K182" s="12">
        <f>COUNTIFS(入力用シート!$C$3:$QE$3,2,入力用シート!$C$37:$QE$37,K$1)</f>
        <v>0</v>
      </c>
      <c r="L182" s="12">
        <f>COUNTIFS(入力用シート!$C$3:$QE$3,2,入力用シート!$C$37:$QE$37,L$1)</f>
        <v>0</v>
      </c>
      <c r="M182" s="12">
        <f>COUNTIFS(入力用シート!$C$3:$QE$3,2,入力用シート!$C$37:$QE$37,M$1)</f>
        <v>0</v>
      </c>
      <c r="N182" s="12">
        <f>COUNTIFS(入力用シート!$C$3:$QE$3,2,入力用シート!$C$37:$QE$37,N$1)</f>
        <v>0</v>
      </c>
      <c r="O182" s="12">
        <f>COUNTIFS(入力用シート!$C$3:$QE$3,2,入力用シート!$C$37:$QE$37,O$1)</f>
        <v>0</v>
      </c>
      <c r="P182" s="12">
        <f>COUNTIFS(入力用シート!$C$3:$QE$3,2,入力用シート!$C$37:$QE$37,P$1)</f>
        <v>0</v>
      </c>
      <c r="Q182" s="12">
        <f>COUNTIFS(入力用シート!$C$3:$QE$3,2,入力用シート!$C$37:$QE$37,Q$1)</f>
        <v>0</v>
      </c>
      <c r="R182" s="12">
        <f>COUNTIFS(入力用シート!$C$3:$QE$3,2,入力用シート!$C$37:$QE$37,R$1)</f>
        <v>0</v>
      </c>
      <c r="S182" s="12">
        <f>COUNTIFS(入力用シート!$C$3:$QE$3,2,入力用シート!$C$37:$QE$37,S$1)</f>
        <v>0</v>
      </c>
      <c r="T182" s="12">
        <f>COUNTIFS(入力用シート!$C$3:$QE$3,2,入力用シート!$C$37:$QE$37,T$1)</f>
        <v>0</v>
      </c>
      <c r="U182" s="12">
        <f>COUNTIFS(入力用シート!$C$3:$QE$3,2,入力用シート!$C$37:$QE$37,U$1)</f>
        <v>0</v>
      </c>
      <c r="V182" s="12">
        <f>COUNTIFS(入力用シート!$C$3:$QE$3,2,入力用シート!$C$37:$QE$37,V$1)</f>
        <v>0</v>
      </c>
      <c r="W182" s="12">
        <f>COUNTIFS(入力用シート!$C$3:$QE$3,2,入力用シート!$C$37:$QE$37,W$1)</f>
        <v>0</v>
      </c>
      <c r="X182" s="12">
        <f>COUNTIFS(入力用シート!$C$3:$QE$3,2,入力用シート!$C$37:$QE$37,X$1)</f>
        <v>0</v>
      </c>
      <c r="Y182" s="12">
        <f>COUNTIFS(入力用シート!$C$3:$QE$3,2,入力用シート!$C$37:$QE$37,Y$1)</f>
        <v>0</v>
      </c>
      <c r="Z182" s="12">
        <f>COUNTIFS(入力用シート!$C$3:$QE$3,2,入力用シート!$C$37:$QE$37,Z$1)</f>
        <v>0</v>
      </c>
      <c r="AA182" s="53">
        <f>COUNTIFS(入力用シート!$C$3:$QE$3,2,入力用シート!$C$37:$QE$37,AA$1)</f>
        <v>0</v>
      </c>
      <c r="AB182" s="53">
        <f>COUNTIFS(入力用シート!$C$3:$QE$3,2,入力用シート!$C$37:$QE$37,AB$1)</f>
        <v>0</v>
      </c>
      <c r="AC182" s="53">
        <f>COUNTIFS(入力用シート!$C$3:$QE$3,2,入力用シート!$C$37:$QE$37,AC$1)</f>
        <v>0</v>
      </c>
      <c r="AD182" s="53">
        <f>COUNTIFS(入力用シート!$C$3:$QE$3,2,入力用シート!$C$37:$QE$37,AD$1)</f>
        <v>0</v>
      </c>
      <c r="AE182" s="53">
        <f>COUNTIFS(入力用シート!$C$3:$QE$3,2,入力用シート!$C$37:$QE$37,AE$1)</f>
        <v>0</v>
      </c>
      <c r="AF182" s="53">
        <f>COUNTIFS(入力用シート!$C$3:$QE$3,2,入力用シート!$C$37:$QE$37,AF$1)</f>
        <v>0</v>
      </c>
      <c r="AG182" s="53">
        <f>COUNTIFS(入力用シート!$C$3:$QE$3,2,入力用シート!$C$37:$QE$37,AG$1)</f>
        <v>0</v>
      </c>
    </row>
    <row r="183" spans="1:33">
      <c r="A183" s="47" t="s">
        <v>82</v>
      </c>
      <c r="B183" s="12">
        <f>COUNTIFS(入力用シート!$C$3:$QE$3,3,入力用シート!$C$37:$QE$37,B$1)</f>
        <v>0</v>
      </c>
      <c r="C183" s="12">
        <f>COUNTIFS(入力用シート!$C$3:$QE$3,3,入力用シート!$C$37:$QE$37,C$1)</f>
        <v>0</v>
      </c>
      <c r="D183" s="12">
        <f>COUNTIFS(入力用シート!$C$3:$QE$3,3,入力用シート!$C$37:$QE$37,D$1)</f>
        <v>0</v>
      </c>
      <c r="E183" s="12">
        <f>COUNTIFS(入力用シート!$C$3:$QE$3,3,入力用シート!$C$37:$QE$37,E$1)</f>
        <v>0</v>
      </c>
      <c r="F183" s="12">
        <f>COUNTIFS(入力用シート!$C$3:$QE$3,3,入力用シート!$C$37:$QE$37,F$1)</f>
        <v>0</v>
      </c>
      <c r="G183" s="12">
        <f>COUNTIFS(入力用シート!$C$3:$QE$3,3,入力用シート!$C$37:$QE$37,G$1)</f>
        <v>0</v>
      </c>
      <c r="H183" s="12">
        <f>COUNTIFS(入力用シート!$C$3:$QE$3,3,入力用シート!$C$37:$QE$37,H$1)</f>
        <v>0</v>
      </c>
      <c r="I183" s="12">
        <f>COUNTIFS(入力用シート!$C$3:$QE$3,3,入力用シート!$C$37:$QE$37,I$1)</f>
        <v>0</v>
      </c>
      <c r="J183" s="12">
        <f>COUNTIFS(入力用シート!$C$3:$QE$3,3,入力用シート!$C$37:$QE$37,J$1)</f>
        <v>0</v>
      </c>
      <c r="K183" s="12">
        <f>COUNTIFS(入力用シート!$C$3:$QE$3,3,入力用シート!$C$37:$QE$37,K$1)</f>
        <v>0</v>
      </c>
      <c r="L183" s="12">
        <f>COUNTIFS(入力用シート!$C$3:$QE$3,3,入力用シート!$C$37:$QE$37,L$1)</f>
        <v>0</v>
      </c>
      <c r="M183" s="12">
        <f>COUNTIFS(入力用シート!$C$3:$QE$3,3,入力用シート!$C$37:$QE$37,M$1)</f>
        <v>0</v>
      </c>
      <c r="N183" s="12">
        <f>COUNTIFS(入力用シート!$C$3:$QE$3,3,入力用シート!$C$37:$QE$37,N$1)</f>
        <v>0</v>
      </c>
      <c r="O183" s="12">
        <f>COUNTIFS(入力用シート!$C$3:$QE$3,3,入力用シート!$C$37:$QE$37,O$1)</f>
        <v>0</v>
      </c>
      <c r="P183" s="12">
        <f>COUNTIFS(入力用シート!$C$3:$QE$3,3,入力用シート!$C$37:$QE$37,P$1)</f>
        <v>0</v>
      </c>
      <c r="Q183" s="12">
        <f>COUNTIFS(入力用シート!$C$3:$QE$3,3,入力用シート!$C$37:$QE$37,Q$1)</f>
        <v>0</v>
      </c>
      <c r="R183" s="12">
        <f>COUNTIFS(入力用シート!$C$3:$QE$3,3,入力用シート!$C$37:$QE$37,R$1)</f>
        <v>0</v>
      </c>
      <c r="S183" s="12">
        <f>COUNTIFS(入力用シート!$C$3:$QE$3,3,入力用シート!$C$37:$QE$37,S$1)</f>
        <v>0</v>
      </c>
      <c r="T183" s="12">
        <f>COUNTIFS(入力用シート!$C$3:$QE$3,3,入力用シート!$C$37:$QE$37,T$1)</f>
        <v>0</v>
      </c>
      <c r="U183" s="12">
        <f>COUNTIFS(入力用シート!$C$3:$QE$3,3,入力用シート!$C$37:$QE$37,U$1)</f>
        <v>0</v>
      </c>
      <c r="V183" s="12">
        <f>COUNTIFS(入力用シート!$C$3:$QE$3,3,入力用シート!$C$37:$QE$37,V$1)</f>
        <v>0</v>
      </c>
      <c r="W183" s="12">
        <f>COUNTIFS(入力用シート!$C$3:$QE$3,3,入力用シート!$C$37:$QE$37,W$1)</f>
        <v>0</v>
      </c>
      <c r="X183" s="12">
        <f>COUNTIFS(入力用シート!$C$3:$QE$3,3,入力用シート!$C$37:$QE$37,X$1)</f>
        <v>0</v>
      </c>
      <c r="Y183" s="12">
        <f>COUNTIFS(入力用シート!$C$3:$QE$3,3,入力用シート!$C$37:$QE$37,Y$1)</f>
        <v>0</v>
      </c>
      <c r="Z183" s="12">
        <f>COUNTIFS(入力用シート!$C$3:$QE$3,3,入力用シート!$C$37:$QE$37,Z$1)</f>
        <v>0</v>
      </c>
      <c r="AA183" s="53">
        <f>COUNTIFS(入力用シート!$C$3:$QE$3,3,入力用シート!$C$37:$QE$37,AA$1)</f>
        <v>0</v>
      </c>
      <c r="AB183" s="53">
        <f>COUNTIFS(入力用シート!$C$3:$QE$3,3,入力用シート!$C$37:$QE$37,AB$1)</f>
        <v>0</v>
      </c>
      <c r="AC183" s="53">
        <f>COUNTIFS(入力用シート!$C$3:$QE$3,3,入力用シート!$C$37:$QE$37,AC$1)</f>
        <v>0</v>
      </c>
      <c r="AD183" s="53">
        <f>COUNTIFS(入力用シート!$C$3:$QE$3,3,入力用シート!$C$37:$QE$37,AD$1)</f>
        <v>0</v>
      </c>
      <c r="AE183" s="53">
        <f>COUNTIFS(入力用シート!$C$3:$QE$3,3,入力用シート!$C$37:$QE$37,AE$1)</f>
        <v>0</v>
      </c>
      <c r="AF183" s="53">
        <f>COUNTIFS(入力用シート!$C$3:$QE$3,3,入力用シート!$C$37:$QE$37,AF$1)</f>
        <v>0</v>
      </c>
      <c r="AG183" s="53">
        <f>COUNTIFS(入力用シート!$C$3:$QE$3,3,入力用シート!$C$37:$QE$37,AG$1)</f>
        <v>0</v>
      </c>
    </row>
    <row r="184" spans="1:33">
      <c r="A184" s="47" t="s">
        <v>83</v>
      </c>
      <c r="B184" s="12">
        <f>COUNTIFS(入力用シート!$C$3:$QE$3,4,入力用シート!$C$37:$QE$37,B$1)</f>
        <v>0</v>
      </c>
      <c r="C184" s="12">
        <f>COUNTIFS(入力用シート!$C$3:$QE$3,4,入力用シート!$C$37:$QE$37,C$1)</f>
        <v>0</v>
      </c>
      <c r="D184" s="12">
        <f>COUNTIFS(入力用シート!$C$3:$QE$3,4,入力用シート!$C$37:$QE$37,D$1)</f>
        <v>0</v>
      </c>
      <c r="E184" s="12">
        <f>COUNTIFS(入力用シート!$C$3:$QE$3,4,入力用シート!$C$37:$QE$37,E$1)</f>
        <v>0</v>
      </c>
      <c r="F184" s="12">
        <f>COUNTIFS(入力用シート!$C$3:$QE$3,4,入力用シート!$C$37:$QE$37,F$1)</f>
        <v>0</v>
      </c>
      <c r="G184" s="12">
        <f>COUNTIFS(入力用シート!$C$3:$QE$3,4,入力用シート!$C$37:$QE$37,G$1)</f>
        <v>0</v>
      </c>
      <c r="H184" s="12">
        <f>COUNTIFS(入力用シート!$C$3:$QE$3,4,入力用シート!$C$37:$QE$37,H$1)</f>
        <v>0</v>
      </c>
      <c r="I184" s="12">
        <f>COUNTIFS(入力用シート!$C$3:$QE$3,4,入力用シート!$C$37:$QE$37,I$1)</f>
        <v>0</v>
      </c>
      <c r="J184" s="12">
        <f>COUNTIFS(入力用シート!$C$3:$QE$3,4,入力用シート!$C$37:$QE$37,J$1)</f>
        <v>0</v>
      </c>
      <c r="K184" s="12">
        <f>COUNTIFS(入力用シート!$C$3:$QE$3,4,入力用シート!$C$37:$QE$37,K$1)</f>
        <v>0</v>
      </c>
      <c r="L184" s="12">
        <f>COUNTIFS(入力用シート!$C$3:$QE$3,4,入力用シート!$C$37:$QE$37,L$1)</f>
        <v>0</v>
      </c>
      <c r="M184" s="12">
        <f>COUNTIFS(入力用シート!$C$3:$QE$3,4,入力用シート!$C$37:$QE$37,M$1)</f>
        <v>0</v>
      </c>
      <c r="N184" s="12">
        <f>COUNTIFS(入力用シート!$C$3:$QE$3,4,入力用シート!$C$37:$QE$37,N$1)</f>
        <v>0</v>
      </c>
      <c r="O184" s="12">
        <f>COUNTIFS(入力用シート!$C$3:$QE$3,4,入力用シート!$C$37:$QE$37,O$1)</f>
        <v>0</v>
      </c>
      <c r="P184" s="12">
        <f>COUNTIFS(入力用シート!$C$3:$QE$3,4,入力用シート!$C$37:$QE$37,P$1)</f>
        <v>0</v>
      </c>
      <c r="Q184" s="12">
        <f>COUNTIFS(入力用シート!$C$3:$QE$3,4,入力用シート!$C$37:$QE$37,Q$1)</f>
        <v>0</v>
      </c>
      <c r="R184" s="12">
        <f>COUNTIFS(入力用シート!$C$3:$QE$3,4,入力用シート!$C$37:$QE$37,R$1)</f>
        <v>0</v>
      </c>
      <c r="S184" s="12">
        <f>COUNTIFS(入力用シート!$C$3:$QE$3,4,入力用シート!$C$37:$QE$37,S$1)</f>
        <v>0</v>
      </c>
      <c r="T184" s="12">
        <f>COUNTIFS(入力用シート!$C$3:$QE$3,4,入力用シート!$C$37:$QE$37,T$1)</f>
        <v>0</v>
      </c>
      <c r="U184" s="12">
        <f>COUNTIFS(入力用シート!$C$3:$QE$3,4,入力用シート!$C$37:$QE$37,U$1)</f>
        <v>0</v>
      </c>
      <c r="V184" s="12">
        <f>COUNTIFS(入力用シート!$C$3:$QE$3,4,入力用シート!$C$37:$QE$37,V$1)</f>
        <v>0</v>
      </c>
      <c r="W184" s="12">
        <f>COUNTIFS(入力用シート!$C$3:$QE$3,4,入力用シート!$C$37:$QE$37,W$1)</f>
        <v>0</v>
      </c>
      <c r="X184" s="12">
        <f>COUNTIFS(入力用シート!$C$3:$QE$3,4,入力用シート!$C$37:$QE$37,X$1)</f>
        <v>0</v>
      </c>
      <c r="Y184" s="12">
        <f>COUNTIFS(入力用シート!$C$3:$QE$3,4,入力用シート!$C$37:$QE$37,Y$1)</f>
        <v>0</v>
      </c>
      <c r="Z184" s="12">
        <f>COUNTIFS(入力用シート!$C$3:$QE$3,4,入力用シート!$C$37:$QE$37,Z$1)</f>
        <v>0</v>
      </c>
      <c r="AA184" s="53">
        <f>COUNTIFS(入力用シート!$C$3:$QE$3,4,入力用シート!$C$37:$QE$37,AA$1)</f>
        <v>0</v>
      </c>
      <c r="AB184" s="53">
        <f>COUNTIFS(入力用シート!$C$3:$QE$3,4,入力用シート!$C$37:$QE$37,AB$1)</f>
        <v>0</v>
      </c>
      <c r="AC184" s="53">
        <f>COUNTIFS(入力用シート!$C$3:$QE$3,4,入力用シート!$C$37:$QE$37,AC$1)</f>
        <v>0</v>
      </c>
      <c r="AD184" s="53">
        <f>COUNTIFS(入力用シート!$C$3:$QE$3,4,入力用シート!$C$37:$QE$37,AD$1)</f>
        <v>0</v>
      </c>
      <c r="AE184" s="53">
        <f>COUNTIFS(入力用シート!$C$3:$QE$3,4,入力用シート!$C$37:$QE$37,AE$1)</f>
        <v>0</v>
      </c>
      <c r="AF184" s="53">
        <f>COUNTIFS(入力用シート!$C$3:$QE$3,4,入力用シート!$C$37:$QE$37,AF$1)</f>
        <v>0</v>
      </c>
      <c r="AG184" s="53">
        <f>COUNTIFS(入力用シート!$C$3:$QE$3,4,入力用シート!$C$37:$QE$37,AG$1)</f>
        <v>0</v>
      </c>
    </row>
    <row r="185" spans="1:33">
      <c r="A185" s="47" t="s">
        <v>84</v>
      </c>
      <c r="B185" s="12">
        <f>COUNTIFS(入力用シート!$C$3:$QE$3,5,入力用シート!$C$37:$QE$37,B$1)</f>
        <v>0</v>
      </c>
      <c r="C185" s="12">
        <f>COUNTIFS(入力用シート!$C$3:$QE$3,5,入力用シート!$C$37:$QE$37,C$1)</f>
        <v>0</v>
      </c>
      <c r="D185" s="12">
        <f>COUNTIFS(入力用シート!$C$3:$QE$3,5,入力用シート!$C$37:$QE$37,D$1)</f>
        <v>0</v>
      </c>
      <c r="E185" s="12">
        <f>COUNTIFS(入力用シート!$C$3:$QE$3,5,入力用シート!$C$37:$QE$37,E$1)</f>
        <v>0</v>
      </c>
      <c r="F185" s="12">
        <f>COUNTIFS(入力用シート!$C$3:$QE$3,5,入力用シート!$C$37:$QE$37,F$1)</f>
        <v>0</v>
      </c>
      <c r="G185" s="12">
        <f>COUNTIFS(入力用シート!$C$3:$QE$3,5,入力用シート!$C$37:$QE$37,G$1)</f>
        <v>0</v>
      </c>
      <c r="H185" s="12">
        <f>COUNTIFS(入力用シート!$C$3:$QE$3,5,入力用シート!$C$37:$QE$37,H$1)</f>
        <v>0</v>
      </c>
      <c r="I185" s="12">
        <f>COUNTIFS(入力用シート!$C$3:$QE$3,5,入力用シート!$C$37:$QE$37,I$1)</f>
        <v>0</v>
      </c>
      <c r="J185" s="12">
        <f>COUNTIFS(入力用シート!$C$3:$QE$3,5,入力用シート!$C$37:$QE$37,J$1)</f>
        <v>0</v>
      </c>
      <c r="K185" s="12">
        <f>COUNTIFS(入力用シート!$C$3:$QE$3,5,入力用シート!$C$37:$QE$37,K$1)</f>
        <v>0</v>
      </c>
      <c r="L185" s="12">
        <f>COUNTIFS(入力用シート!$C$3:$QE$3,5,入力用シート!$C$37:$QE$37,L$1)</f>
        <v>0</v>
      </c>
      <c r="M185" s="12">
        <f>COUNTIFS(入力用シート!$C$3:$QE$3,5,入力用シート!$C$37:$QE$37,M$1)</f>
        <v>0</v>
      </c>
      <c r="N185" s="12">
        <f>COUNTIFS(入力用シート!$C$3:$QE$3,5,入力用シート!$C$37:$QE$37,N$1)</f>
        <v>0</v>
      </c>
      <c r="O185" s="12">
        <f>COUNTIFS(入力用シート!$C$3:$QE$3,5,入力用シート!$C$37:$QE$37,O$1)</f>
        <v>0</v>
      </c>
      <c r="P185" s="12">
        <f>COUNTIFS(入力用シート!$C$3:$QE$3,5,入力用シート!$C$37:$QE$37,P$1)</f>
        <v>0</v>
      </c>
      <c r="Q185" s="12">
        <f>COUNTIFS(入力用シート!$C$3:$QE$3,5,入力用シート!$C$37:$QE$37,Q$1)</f>
        <v>0</v>
      </c>
      <c r="R185" s="12">
        <f>COUNTIFS(入力用シート!$C$3:$QE$3,5,入力用シート!$C$37:$QE$37,R$1)</f>
        <v>0</v>
      </c>
      <c r="S185" s="12">
        <f>COUNTIFS(入力用シート!$C$3:$QE$3,5,入力用シート!$C$37:$QE$37,S$1)</f>
        <v>0</v>
      </c>
      <c r="T185" s="12">
        <f>COUNTIFS(入力用シート!$C$3:$QE$3,5,入力用シート!$C$37:$QE$37,T$1)</f>
        <v>0</v>
      </c>
      <c r="U185" s="12">
        <f>COUNTIFS(入力用シート!$C$3:$QE$3,5,入力用シート!$C$37:$QE$37,U$1)</f>
        <v>0</v>
      </c>
      <c r="V185" s="12">
        <f>COUNTIFS(入力用シート!$C$3:$QE$3,5,入力用シート!$C$37:$QE$37,V$1)</f>
        <v>0</v>
      </c>
      <c r="W185" s="12">
        <f>COUNTIFS(入力用シート!$C$3:$QE$3,5,入力用シート!$C$37:$QE$37,W$1)</f>
        <v>0</v>
      </c>
      <c r="X185" s="12">
        <f>COUNTIFS(入力用シート!$C$3:$QE$3,5,入力用シート!$C$37:$QE$37,X$1)</f>
        <v>0</v>
      </c>
      <c r="Y185" s="12">
        <f>COUNTIFS(入力用シート!$C$3:$QE$3,5,入力用シート!$C$37:$QE$37,Y$1)</f>
        <v>0</v>
      </c>
      <c r="Z185" s="12">
        <f>COUNTIFS(入力用シート!$C$3:$QE$3,5,入力用シート!$C$37:$QE$37,Z$1)</f>
        <v>0</v>
      </c>
      <c r="AA185" s="53">
        <f>COUNTIFS(入力用シート!$C$3:$QE$3,5,入力用シート!$C$37:$QE$37,AA$1)</f>
        <v>0</v>
      </c>
      <c r="AB185" s="53">
        <f>COUNTIFS(入力用シート!$C$3:$QE$3,5,入力用シート!$C$37:$QE$37,AB$1)</f>
        <v>0</v>
      </c>
      <c r="AC185" s="53">
        <f>COUNTIFS(入力用シート!$C$3:$QE$3,5,入力用シート!$C$37:$QE$37,AC$1)</f>
        <v>0</v>
      </c>
      <c r="AD185" s="53">
        <f>COUNTIFS(入力用シート!$C$3:$QE$3,5,入力用シート!$C$37:$QE$37,AD$1)</f>
        <v>0</v>
      </c>
      <c r="AE185" s="53">
        <f>COUNTIFS(入力用シート!$C$3:$QE$3,5,入力用シート!$C$37:$QE$37,AE$1)</f>
        <v>0</v>
      </c>
      <c r="AF185" s="53">
        <f>COUNTIFS(入力用シート!$C$3:$QE$3,5,入力用シート!$C$37:$QE$37,AF$1)</f>
        <v>0</v>
      </c>
      <c r="AG185" s="53">
        <f>COUNTIFS(入力用シート!$C$3:$QE$3,5,入力用シート!$C$37:$QE$37,AG$1)</f>
        <v>0</v>
      </c>
    </row>
    <row r="186" spans="1:33">
      <c r="B186" s="12">
        <f>COUNTIFS(入力用シート!$C$3:$QE$3,6,入力用シート!$C$37:$QE$37,B$1)</f>
        <v>0</v>
      </c>
      <c r="C186" s="12">
        <f>COUNTIFS(入力用シート!$C$3:$QE$3,6,入力用シート!$C$37:$QE$37,C$1)</f>
        <v>0</v>
      </c>
      <c r="D186" s="12">
        <f>COUNTIFS(入力用シート!$C$3:$QE$3,6,入力用シート!$C$37:$QE$37,D$1)</f>
        <v>0</v>
      </c>
      <c r="E186" s="12">
        <f>COUNTIFS(入力用シート!$C$3:$QE$3,6,入力用シート!$C$37:$QE$37,E$1)</f>
        <v>0</v>
      </c>
      <c r="F186" s="12">
        <f>COUNTIFS(入力用シート!$C$3:$QE$3,6,入力用シート!$C$37:$QE$37,F$1)</f>
        <v>0</v>
      </c>
      <c r="G186" s="12">
        <f>COUNTIFS(入力用シート!$C$3:$QE$3,6,入力用シート!$C$37:$QE$37,G$1)</f>
        <v>0</v>
      </c>
      <c r="H186" s="12">
        <f>COUNTIFS(入力用シート!$C$3:$QE$3,6,入力用シート!$C$37:$QE$37,H$1)</f>
        <v>0</v>
      </c>
      <c r="I186" s="12">
        <f>COUNTIFS(入力用シート!$C$3:$QE$3,6,入力用シート!$C$37:$QE$37,I$1)</f>
        <v>0</v>
      </c>
      <c r="J186" s="12">
        <f>COUNTIFS(入力用シート!$C$3:$QE$3,6,入力用シート!$C$37:$QE$37,J$1)</f>
        <v>0</v>
      </c>
      <c r="K186" s="12">
        <f>COUNTIFS(入力用シート!$C$3:$QE$3,6,入力用シート!$C$37:$QE$37,K$1)</f>
        <v>0</v>
      </c>
      <c r="L186" s="12">
        <f>COUNTIFS(入力用シート!$C$3:$QE$3,6,入力用シート!$C$37:$QE$37,L$1)</f>
        <v>0</v>
      </c>
      <c r="M186" s="12">
        <f>COUNTIFS(入力用シート!$C$3:$QE$3,6,入力用シート!$C$37:$QE$37,M$1)</f>
        <v>0</v>
      </c>
      <c r="N186" s="12">
        <f>COUNTIFS(入力用シート!$C$3:$QE$3,6,入力用シート!$C$37:$QE$37,N$1)</f>
        <v>0</v>
      </c>
      <c r="O186" s="12">
        <f>COUNTIFS(入力用シート!$C$3:$QE$3,6,入力用シート!$C$37:$QE$37,O$1)</f>
        <v>0</v>
      </c>
      <c r="P186" s="12">
        <f>COUNTIFS(入力用シート!$C$3:$QE$3,6,入力用シート!$C$37:$QE$37,P$1)</f>
        <v>0</v>
      </c>
      <c r="Q186" s="12">
        <f>COUNTIFS(入力用シート!$C$3:$QE$3,6,入力用シート!$C$37:$QE$37,Q$1)</f>
        <v>0</v>
      </c>
      <c r="R186" s="12">
        <f>COUNTIFS(入力用シート!$C$3:$QE$3,6,入力用シート!$C$37:$QE$37,R$1)</f>
        <v>0</v>
      </c>
      <c r="S186" s="12">
        <f>COUNTIFS(入力用シート!$C$3:$QE$3,6,入力用シート!$C$37:$QE$37,S$1)</f>
        <v>0</v>
      </c>
      <c r="T186" s="12">
        <f>COUNTIFS(入力用シート!$C$3:$QE$3,6,入力用シート!$C$37:$QE$37,T$1)</f>
        <v>0</v>
      </c>
      <c r="U186" s="12">
        <f>COUNTIFS(入力用シート!$C$3:$QE$3,6,入力用シート!$C$37:$QE$37,U$1)</f>
        <v>0</v>
      </c>
      <c r="V186" s="12">
        <f>COUNTIFS(入力用シート!$C$3:$QE$3,6,入力用シート!$C$37:$QE$37,V$1)</f>
        <v>0</v>
      </c>
      <c r="W186" s="12">
        <f>COUNTIFS(入力用シート!$C$3:$QE$3,6,入力用シート!$C$37:$QE$37,W$1)</f>
        <v>0</v>
      </c>
      <c r="X186" s="12">
        <f>COUNTIFS(入力用シート!$C$3:$QE$3,6,入力用シート!$C$37:$QE$37,X$1)</f>
        <v>0</v>
      </c>
      <c r="Y186" s="12">
        <f>COUNTIFS(入力用シート!$C$3:$QE$3,6,入力用シート!$C$37:$QE$37,Y$1)</f>
        <v>0</v>
      </c>
      <c r="Z186" s="12">
        <f>COUNTIFS(入力用シート!$C$3:$QE$3,6,入力用シート!$C$37:$QE$37,Z$1)</f>
        <v>0</v>
      </c>
      <c r="AA186" s="12">
        <f>COUNTIFS(入力用シート!$C$3:$QE$3,6,入力用シート!$C$37:$QE$37,AA$1)</f>
        <v>0</v>
      </c>
      <c r="AB186" s="12">
        <f>COUNTIFS(入力用シート!$C$3:$QE$3,6,入力用シート!$C$37:$QE$37,AB$1)</f>
        <v>0</v>
      </c>
      <c r="AC186" s="12">
        <f>COUNTIFS(入力用シート!$C$3:$QE$3,6,入力用シート!$C$37:$QE$37,AC$1)</f>
        <v>0</v>
      </c>
      <c r="AD186" s="12">
        <f>COUNTIFS(入力用シート!$C$3:$QE$3,6,入力用シート!$C$37:$QE$37,AD$1)</f>
        <v>0</v>
      </c>
      <c r="AE186" s="12">
        <f>COUNTIFS(入力用シート!$C$3:$QE$3,6,入力用シート!$C$37:$QE$37,AE$1)</f>
        <v>0</v>
      </c>
      <c r="AF186" s="12">
        <f>COUNTIFS(入力用シート!$C$3:$QE$3,6,入力用シート!$C$37:$QE$37,AF$1)</f>
        <v>0</v>
      </c>
      <c r="AG186" s="12">
        <f>COUNTIFS(入力用シート!$C$3:$QE$3,6,入力用シート!$C$37:$QE$37,AG$1)</f>
        <v>0</v>
      </c>
    </row>
    <row r="187" spans="1:33">
      <c r="A187" s="47" t="s">
        <v>85</v>
      </c>
      <c r="B187" s="12">
        <f>5*COUNTIFS(入力用シート!$C$3:$QE$3,1,入力用シート!$C$37:$QE$37,B$1)+4*COUNTIFS(入力用シート!$C$3:$QE$3,1,入力用シート!$C$38:$QE$38,B$1)+3*COUNTIFS(入力用シート!$C$3:$QE$3,1,入力用シート!$C$39:$QE$39,B$1)+2*COUNTIFS(入力用シート!$C$3:$QE$3,1,入力用シート!$C$40:$QE$40,B$1)+COUNTIFS(入力用シート!$C$3:$QE$3,1,入力用シート!$C$41:$QE$41,B$1)</f>
        <v>0</v>
      </c>
      <c r="C187" s="12">
        <f>5*COUNTIFS(入力用シート!$C$3:$QE$3,1,入力用シート!$C$37:$QE$37,C$1)+4*COUNTIFS(入力用シート!$C$3:$QE$3,1,入力用シート!$C$38:$QE$38,C$1)+3*COUNTIFS(入力用シート!$C$3:$QE$3,1,入力用シート!$C$39:$QE$39,C$1)+2*COUNTIFS(入力用シート!$C$3:$QE$3,1,入力用シート!$C$40:$QE$40,C$1)+COUNTIFS(入力用シート!$C$3:$QE$3,1,入力用シート!$C$41:$QE$41,C$1)</f>
        <v>0</v>
      </c>
      <c r="D187" s="12">
        <f>5*COUNTIFS(入力用シート!$C$3:$QE$3,1,入力用シート!$C$37:$QE$37,D$1)+4*COUNTIFS(入力用シート!$C$3:$QE$3,1,入力用シート!$C$38:$QE$38,D$1)+3*COUNTIFS(入力用シート!$C$3:$QE$3,1,入力用シート!$C$39:$QE$39,D$1)+2*COUNTIFS(入力用シート!$C$3:$QE$3,1,入力用シート!$C$40:$QE$40,D$1)+COUNTIFS(入力用シート!$C$3:$QE$3,1,入力用シート!$C$41:$QE$41,D$1)</f>
        <v>0</v>
      </c>
      <c r="E187" s="12">
        <f>5*COUNTIFS(入力用シート!$C$3:$QE$3,1,入力用シート!$C$37:$QE$37,E$1)+4*COUNTIFS(入力用シート!$C$3:$QE$3,1,入力用シート!$C$38:$QE$38,E$1)+3*COUNTIFS(入力用シート!$C$3:$QE$3,1,入力用シート!$C$39:$QE$39,E$1)+2*COUNTIFS(入力用シート!$C$3:$QE$3,1,入力用シート!$C$40:$QE$40,E$1)+COUNTIFS(入力用シート!$C$3:$QE$3,1,入力用シート!$C$41:$QE$41,E$1)</f>
        <v>0</v>
      </c>
      <c r="F187" s="12">
        <f>5*COUNTIFS(入力用シート!$C$3:$QE$3,1,入力用シート!$C$37:$QE$37,F$1)+4*COUNTIFS(入力用シート!$C$3:$QE$3,1,入力用シート!$C$38:$QE$38,F$1)+3*COUNTIFS(入力用シート!$C$3:$QE$3,1,入力用シート!$C$39:$QE$39,F$1)+2*COUNTIFS(入力用シート!$C$3:$QE$3,1,入力用シート!$C$40:$QE$40,F$1)+COUNTIFS(入力用シート!$C$3:$QE$3,1,入力用シート!$C$41:$QE$41,F$1)</f>
        <v>0</v>
      </c>
      <c r="G187" s="12">
        <f>5*COUNTIFS(入力用シート!$C$3:$QE$3,1,入力用シート!$C$37:$QE$37,G$1)+4*COUNTIFS(入力用シート!$C$3:$QE$3,1,入力用シート!$C$38:$QE$38,G$1)+3*COUNTIFS(入力用シート!$C$3:$QE$3,1,入力用シート!$C$39:$QE$39,G$1)+2*COUNTIFS(入力用シート!$C$3:$QE$3,1,入力用シート!$C$40:$QE$40,G$1)+COUNTIFS(入力用シート!$C$3:$QE$3,1,入力用シート!$C$41:$QE$41,G$1)</f>
        <v>0</v>
      </c>
      <c r="H187" s="12">
        <f>5*COUNTIFS(入力用シート!$C$3:$QE$3,1,入力用シート!$C$37:$QE$37,H$1)+4*COUNTIFS(入力用シート!$C$3:$QE$3,1,入力用シート!$C$38:$QE$38,H$1)+3*COUNTIFS(入力用シート!$C$3:$QE$3,1,入力用シート!$C$39:$QE$39,H$1)+2*COUNTIFS(入力用シート!$C$3:$QE$3,1,入力用シート!$C$40:$QE$40,H$1)+COUNTIFS(入力用シート!$C$3:$QE$3,1,入力用シート!$C$41:$QE$41,H$1)</f>
        <v>0</v>
      </c>
      <c r="I187" s="12">
        <f>5*COUNTIFS(入力用シート!$C$3:$QE$3,1,入力用シート!$C$37:$QE$37,I$1)+4*COUNTIFS(入力用シート!$C$3:$QE$3,1,入力用シート!$C$38:$QE$38,I$1)+3*COUNTIFS(入力用シート!$C$3:$QE$3,1,入力用シート!$C$39:$QE$39,I$1)+2*COUNTIFS(入力用シート!$C$3:$QE$3,1,入力用シート!$C$40:$QE$40,I$1)+COUNTIFS(入力用シート!$C$3:$QE$3,1,入力用シート!$C$41:$QE$41,I$1)</f>
        <v>0</v>
      </c>
      <c r="J187" s="12">
        <f>5*COUNTIFS(入力用シート!$C$3:$QE$3,1,入力用シート!$C$37:$QE$37,J$1)+4*COUNTIFS(入力用シート!$C$3:$QE$3,1,入力用シート!$C$38:$QE$38,J$1)+3*COUNTIFS(入力用シート!$C$3:$QE$3,1,入力用シート!$C$39:$QE$39,J$1)+2*COUNTIFS(入力用シート!$C$3:$QE$3,1,入力用シート!$C$40:$QE$40,J$1)+COUNTIFS(入力用シート!$C$3:$QE$3,1,入力用シート!$C$41:$QE$41,J$1)</f>
        <v>0</v>
      </c>
      <c r="K187" s="12">
        <f>5*COUNTIFS(入力用シート!$C$3:$QE$3,1,入力用シート!$C$37:$QE$37,K$1)+4*COUNTIFS(入力用シート!$C$3:$QE$3,1,入力用シート!$C$38:$QE$38,K$1)+3*COUNTIFS(入力用シート!$C$3:$QE$3,1,入力用シート!$C$39:$QE$39,K$1)+2*COUNTIFS(入力用シート!$C$3:$QE$3,1,入力用シート!$C$40:$QE$40,K$1)+COUNTIFS(入力用シート!$C$3:$QE$3,1,入力用シート!$C$41:$QE$41,K$1)</f>
        <v>0</v>
      </c>
      <c r="L187" s="12">
        <f>5*COUNTIFS(入力用シート!$C$3:$QE$3,1,入力用シート!$C$37:$QE$37,L$1)+4*COUNTIFS(入力用シート!$C$3:$QE$3,1,入力用シート!$C$38:$QE$38,L$1)+3*COUNTIFS(入力用シート!$C$3:$QE$3,1,入力用シート!$C$39:$QE$39,L$1)+2*COUNTIFS(入力用シート!$C$3:$QE$3,1,入力用シート!$C$40:$QE$40,L$1)+COUNTIFS(入力用シート!$C$3:$QE$3,1,入力用シート!$C$41:$QE$41,L$1)</f>
        <v>0</v>
      </c>
      <c r="M187" s="12">
        <f>5*COUNTIFS(入力用シート!$C$3:$QE$3,1,入力用シート!$C$37:$QE$37,M$1)+4*COUNTIFS(入力用シート!$C$3:$QE$3,1,入力用シート!$C$38:$QE$38,M$1)+3*COUNTIFS(入力用シート!$C$3:$QE$3,1,入力用シート!$C$39:$QE$39,M$1)+2*COUNTIFS(入力用シート!$C$3:$QE$3,1,入力用シート!$C$40:$QE$40,M$1)+COUNTIFS(入力用シート!$C$3:$QE$3,1,入力用シート!$C$41:$QE$41,M$1)</f>
        <v>0</v>
      </c>
      <c r="N187" s="12">
        <f>5*COUNTIFS(入力用シート!$C$3:$QE$3,1,入力用シート!$C$37:$QE$37,N$1)+4*COUNTIFS(入力用シート!$C$3:$QE$3,1,入力用シート!$C$38:$QE$38,N$1)+3*COUNTIFS(入力用シート!$C$3:$QE$3,1,入力用シート!$C$39:$QE$39,N$1)+2*COUNTIFS(入力用シート!$C$3:$QE$3,1,入力用シート!$C$40:$QE$40,N$1)+COUNTIFS(入力用シート!$C$3:$QE$3,1,入力用シート!$C$41:$QE$41,N$1)</f>
        <v>0</v>
      </c>
      <c r="O187" s="12">
        <f>5*COUNTIFS(入力用シート!$C$3:$QE$3,1,入力用シート!$C$37:$QE$37,O$1)+4*COUNTIFS(入力用シート!$C$3:$QE$3,1,入力用シート!$C$38:$QE$38,O$1)+3*COUNTIFS(入力用シート!$C$3:$QE$3,1,入力用シート!$C$39:$QE$39,O$1)+2*COUNTIFS(入力用シート!$C$3:$QE$3,1,入力用シート!$C$40:$QE$40,O$1)+COUNTIFS(入力用シート!$C$3:$QE$3,1,入力用シート!$C$41:$QE$41,O$1)</f>
        <v>0</v>
      </c>
      <c r="P187" s="12">
        <f>5*COUNTIFS(入力用シート!$C$3:$QE$3,1,入力用シート!$C$37:$QE$37,P$1)+4*COUNTIFS(入力用シート!$C$3:$QE$3,1,入力用シート!$C$38:$QE$38,P$1)+3*COUNTIFS(入力用シート!$C$3:$QE$3,1,入力用シート!$C$39:$QE$39,P$1)+2*COUNTIFS(入力用シート!$C$3:$QE$3,1,入力用シート!$C$40:$QE$40,P$1)+COUNTIFS(入力用シート!$C$3:$QE$3,1,入力用シート!$C$41:$QE$41,P$1)</f>
        <v>0</v>
      </c>
      <c r="Q187" s="12">
        <f>5*COUNTIFS(入力用シート!$C$3:$QE$3,1,入力用シート!$C$37:$QE$37,Q$1)+4*COUNTIFS(入力用シート!$C$3:$QE$3,1,入力用シート!$C$38:$QE$38,Q$1)+3*COUNTIFS(入力用シート!$C$3:$QE$3,1,入力用シート!$C$39:$QE$39,Q$1)+2*COUNTIFS(入力用シート!$C$3:$QE$3,1,入力用シート!$C$40:$QE$40,Q$1)+COUNTIFS(入力用シート!$C$3:$QE$3,1,入力用シート!$C$41:$QE$41,Q$1)</f>
        <v>0</v>
      </c>
      <c r="R187" s="12">
        <f>5*COUNTIFS(入力用シート!$C$3:$QE$3,1,入力用シート!$C$37:$QE$37,R$1)+4*COUNTIFS(入力用シート!$C$3:$QE$3,1,入力用シート!$C$38:$QE$38,R$1)+3*COUNTIFS(入力用シート!$C$3:$QE$3,1,入力用シート!$C$39:$QE$39,R$1)+2*COUNTIFS(入力用シート!$C$3:$QE$3,1,入力用シート!$C$40:$QE$40,R$1)+COUNTIFS(入力用シート!$C$3:$QE$3,1,入力用シート!$C$41:$QE$41,R$1)</f>
        <v>0</v>
      </c>
      <c r="S187" s="12">
        <f>5*COUNTIFS(入力用シート!$C$3:$QE$3,1,入力用シート!$C$37:$QE$37,S$1)+4*COUNTIFS(入力用シート!$C$3:$QE$3,1,入力用シート!$C$38:$QE$38,S$1)+3*COUNTIFS(入力用シート!$C$3:$QE$3,1,入力用シート!$C$39:$QE$39,S$1)+2*COUNTIFS(入力用シート!$C$3:$QE$3,1,入力用シート!$C$40:$QE$40,S$1)+COUNTIFS(入力用シート!$C$3:$QE$3,1,入力用シート!$C$41:$QE$41,S$1)</f>
        <v>0</v>
      </c>
      <c r="T187" s="12">
        <f>5*COUNTIFS(入力用シート!$C$3:$QE$3,1,入力用シート!$C$37:$QE$37,T$1)+4*COUNTIFS(入力用シート!$C$3:$QE$3,1,入力用シート!$C$38:$QE$38,T$1)+3*COUNTIFS(入力用シート!$C$3:$QE$3,1,入力用シート!$C$39:$QE$39,T$1)+2*COUNTIFS(入力用シート!$C$3:$QE$3,1,入力用シート!$C$40:$QE$40,T$1)+COUNTIFS(入力用シート!$C$3:$QE$3,1,入力用シート!$C$41:$QE$41,T$1)</f>
        <v>0</v>
      </c>
      <c r="U187" s="12">
        <f>5*COUNTIFS(入力用シート!$C$3:$QE$3,1,入力用シート!$C$37:$QE$37,U$1)+4*COUNTIFS(入力用シート!$C$3:$QE$3,1,入力用シート!$C$38:$QE$38,U$1)+3*COUNTIFS(入力用シート!$C$3:$QE$3,1,入力用シート!$C$39:$QE$39,U$1)+2*COUNTIFS(入力用シート!$C$3:$QE$3,1,入力用シート!$C$40:$QE$40,U$1)+COUNTIFS(入力用シート!$C$3:$QE$3,1,入力用シート!$C$41:$QE$41,U$1)</f>
        <v>0</v>
      </c>
      <c r="V187" s="12">
        <f>5*COUNTIFS(入力用シート!$C$3:$QE$3,1,入力用シート!$C$37:$QE$37,V$1)+4*COUNTIFS(入力用シート!$C$3:$QE$3,1,入力用シート!$C$38:$QE$38,V$1)+3*COUNTIFS(入力用シート!$C$3:$QE$3,1,入力用シート!$C$39:$QE$39,V$1)+2*COUNTIFS(入力用シート!$C$3:$QE$3,1,入力用シート!$C$40:$QE$40,V$1)+COUNTIFS(入力用シート!$C$3:$QE$3,1,入力用シート!$C$41:$QE$41,V$1)</f>
        <v>0</v>
      </c>
      <c r="W187" s="12">
        <f>5*COUNTIFS(入力用シート!$C$3:$QE$3,1,入力用シート!$C$37:$QE$37,W$1)+4*COUNTIFS(入力用シート!$C$3:$QE$3,1,入力用シート!$C$38:$QE$38,W$1)+3*COUNTIFS(入力用シート!$C$3:$QE$3,1,入力用シート!$C$39:$QE$39,W$1)+2*COUNTIFS(入力用シート!$C$3:$QE$3,1,入力用シート!$C$40:$QE$40,W$1)+COUNTIFS(入力用シート!$C$3:$QE$3,1,入力用シート!$C$41:$QE$41,W$1)</f>
        <v>0</v>
      </c>
      <c r="X187" s="12">
        <f>5*COUNTIFS(入力用シート!$C$3:$QE$3,1,入力用シート!$C$37:$QE$37,X$1)+4*COUNTIFS(入力用シート!$C$3:$QE$3,1,入力用シート!$C$38:$QE$38,X$1)+3*COUNTIFS(入力用シート!$C$3:$QE$3,1,入力用シート!$C$39:$QE$39,X$1)+2*COUNTIFS(入力用シート!$C$3:$QE$3,1,入力用シート!$C$40:$QE$40,X$1)+COUNTIFS(入力用シート!$C$3:$QE$3,1,入力用シート!$C$41:$QE$41,X$1)</f>
        <v>0</v>
      </c>
      <c r="Y187" s="12">
        <f>5*COUNTIFS(入力用シート!$C$3:$QE$3,1,入力用シート!$C$37:$QE$37,Y$1)+4*COUNTIFS(入力用シート!$C$3:$QE$3,1,入力用シート!$C$38:$QE$38,Y$1)+3*COUNTIFS(入力用シート!$C$3:$QE$3,1,入力用シート!$C$39:$QE$39,Y$1)+2*COUNTIFS(入力用シート!$C$3:$QE$3,1,入力用シート!$C$40:$QE$40,Y$1)+COUNTIFS(入力用シート!$C$3:$QE$3,1,入力用シート!$C$41:$QE$41,Y$1)</f>
        <v>0</v>
      </c>
      <c r="Z187" s="12">
        <f>5*COUNTIFS(入力用シート!$C$3:$QE$3,1,入力用シート!$C$37:$QE$37,Z$1)+4*COUNTIFS(入力用シート!$C$3:$QE$3,1,入力用シート!$C$38:$QE$38,Z$1)+3*COUNTIFS(入力用シート!$C$3:$QE$3,1,入力用シート!$C$39:$QE$39,Z$1)+2*COUNTIFS(入力用シート!$C$3:$QE$3,1,入力用シート!$C$40:$QE$40,Z$1)+COUNTIFS(入力用シート!$C$3:$QE$3,1,入力用シート!$C$41:$QE$41,Z$1)</f>
        <v>0</v>
      </c>
      <c r="AA187" s="53">
        <f>5*COUNTIFS(入力用シート!$C$3:$QE$3,1,入力用シート!$C$37:$QE$37,AA$1)+4*COUNTIFS(入力用シート!$C$3:$QE$3,1,入力用シート!$C$38:$QE$38,AA$1)+3*COUNTIFS(入力用シート!$C$3:$QE$3,1,入力用シート!$C$39:$QE$39,AA$1)+2*COUNTIFS(入力用シート!$C$3:$QE$3,1,入力用シート!$C$40:$QE$40,AA$1)+COUNTIFS(入力用シート!$C$3:$QE$3,1,入力用シート!$C$41:$QE$41,AA$1)</f>
        <v>0</v>
      </c>
      <c r="AB187" s="53">
        <f>5*COUNTIFS(入力用シート!$C$3:$QE$3,1,入力用シート!$C$37:$QE$37,AB$1)+4*COUNTIFS(入力用シート!$C$3:$QE$3,1,入力用シート!$C$38:$QE$38,AB$1)+3*COUNTIFS(入力用シート!$C$3:$QE$3,1,入力用シート!$C$39:$QE$39,AB$1)+2*COUNTIFS(入力用シート!$C$3:$QE$3,1,入力用シート!$C$40:$QE$40,AB$1)+COUNTIFS(入力用シート!$C$3:$QE$3,1,入力用シート!$C$41:$QE$41,AB$1)</f>
        <v>0</v>
      </c>
      <c r="AC187" s="53">
        <f>5*COUNTIFS(入力用シート!$C$3:$QE$3,1,入力用シート!$C$37:$QE$37,AC$1)+4*COUNTIFS(入力用シート!$C$3:$QE$3,1,入力用シート!$C$38:$QE$38,AC$1)+3*COUNTIFS(入力用シート!$C$3:$QE$3,1,入力用シート!$C$39:$QE$39,AC$1)+2*COUNTIFS(入力用シート!$C$3:$QE$3,1,入力用シート!$C$40:$QE$40,AC$1)+COUNTIFS(入力用シート!$C$3:$QE$3,1,入力用シート!$C$41:$QE$41,AC$1)</f>
        <v>0</v>
      </c>
      <c r="AD187" s="53">
        <f>5*COUNTIFS(入力用シート!$C$3:$QE$3,1,入力用シート!$C$37:$QE$37,AD$1)+4*COUNTIFS(入力用シート!$C$3:$QE$3,1,入力用シート!$C$38:$QE$38,AD$1)+3*COUNTIFS(入力用シート!$C$3:$QE$3,1,入力用シート!$C$39:$QE$39,AD$1)+2*COUNTIFS(入力用シート!$C$3:$QE$3,1,入力用シート!$C$40:$QE$40,AD$1)+COUNTIFS(入力用シート!$C$3:$QE$3,1,入力用シート!$C$41:$QE$41,AD$1)</f>
        <v>0</v>
      </c>
      <c r="AE187" s="53">
        <f>5*COUNTIFS(入力用シート!$C$3:$QE$3,1,入力用シート!$C$37:$QE$37,AE$1)+4*COUNTIFS(入力用シート!$C$3:$QE$3,1,入力用シート!$C$38:$QE$38,AE$1)+3*COUNTIFS(入力用シート!$C$3:$QE$3,1,入力用シート!$C$39:$QE$39,AE$1)+2*COUNTIFS(入力用シート!$C$3:$QE$3,1,入力用シート!$C$40:$QE$40,AE$1)+COUNTIFS(入力用シート!$C$3:$QE$3,1,入力用シート!$C$41:$QE$41,AE$1)</f>
        <v>0</v>
      </c>
      <c r="AF187" s="53">
        <f>5*COUNTIFS(入力用シート!$C$3:$QE$3,1,入力用シート!$C$37:$QE$37,AF$1)+4*COUNTIFS(入力用シート!$C$3:$QE$3,1,入力用シート!$C$38:$QE$38,AF$1)+3*COUNTIFS(入力用シート!$C$3:$QE$3,1,入力用シート!$C$39:$QE$39,AF$1)+2*COUNTIFS(入力用シート!$C$3:$QE$3,1,入力用シート!$C$40:$QE$40,AF$1)+COUNTIFS(入力用シート!$C$3:$QE$3,1,入力用シート!$C$41:$QE$41,AF$1)</f>
        <v>0</v>
      </c>
      <c r="AG187" s="53">
        <f>5*COUNTIFS(入力用シート!$C$3:$QE$3,1,入力用シート!$C$37:$QE$37,AG$1)+4*COUNTIFS(入力用シート!$C$3:$QE$3,1,入力用シート!$C$38:$QE$38,AG$1)+3*COUNTIFS(入力用シート!$C$3:$QE$3,1,入力用シート!$C$39:$QE$39,AG$1)+2*COUNTIFS(入力用シート!$C$3:$QE$3,1,入力用シート!$C$40:$QE$40,AG$1)+COUNTIFS(入力用シート!$C$3:$QE$3,1,入力用シート!$C$41:$QE$41,AG$1)</f>
        <v>0</v>
      </c>
    </row>
    <row r="188" spans="1:33">
      <c r="A188" s="47" t="s">
        <v>86</v>
      </c>
      <c r="B188" s="12">
        <f>5*COUNTIFS(入力用シート!$C$3:$QE$3,2,入力用シート!$C$37:$QE$37,B$1)+4*COUNTIFS(入力用シート!$C$3:$QE$3,2,入力用シート!$C$38:$QE$38,B$1)+3*COUNTIFS(入力用シート!$C$3:$QE$3,2,入力用シート!$C$39:$QE$39,B$1)+2*COUNTIFS(入力用シート!$C$3:$QE$3,2,入力用シート!$C$40:$QE$40,B$1)+COUNTIFS(入力用シート!$C$3:$QE$3,2,入力用シート!$C$41:$QE$41,B$1)</f>
        <v>0</v>
      </c>
      <c r="C188" s="12">
        <f>5*COUNTIFS(入力用シート!$C$3:$QE$3,2,入力用シート!$C$37:$QE$37,C$1)+4*COUNTIFS(入力用シート!$C$3:$QE$3,2,入力用シート!$C$38:$QE$38,C$1)+3*COUNTIFS(入力用シート!$C$3:$QE$3,2,入力用シート!$C$39:$QE$39,C$1)+2*COUNTIFS(入力用シート!$C$3:$QE$3,2,入力用シート!$C$40:$QE$40,C$1)+COUNTIFS(入力用シート!$C$3:$QE$3,2,入力用シート!$C$41:$QE$41,C$1)</f>
        <v>0</v>
      </c>
      <c r="D188" s="12">
        <f>5*COUNTIFS(入力用シート!$C$3:$QE$3,2,入力用シート!$C$37:$QE$37,D$1)+4*COUNTIFS(入力用シート!$C$3:$QE$3,2,入力用シート!$C$38:$QE$38,D$1)+3*COUNTIFS(入力用シート!$C$3:$QE$3,2,入力用シート!$C$39:$QE$39,D$1)+2*COUNTIFS(入力用シート!$C$3:$QE$3,2,入力用シート!$C$40:$QE$40,D$1)+COUNTIFS(入力用シート!$C$3:$QE$3,2,入力用シート!$C$41:$QE$41,D$1)</f>
        <v>0</v>
      </c>
      <c r="E188" s="12">
        <f>5*COUNTIFS(入力用シート!$C$3:$QE$3,2,入力用シート!$C$37:$QE$37,E$1)+4*COUNTIFS(入力用シート!$C$3:$QE$3,2,入力用シート!$C$38:$QE$38,E$1)+3*COUNTIFS(入力用シート!$C$3:$QE$3,2,入力用シート!$C$39:$QE$39,E$1)+2*COUNTIFS(入力用シート!$C$3:$QE$3,2,入力用シート!$C$40:$QE$40,E$1)+COUNTIFS(入力用シート!$C$3:$QE$3,2,入力用シート!$C$41:$QE$41,E$1)</f>
        <v>0</v>
      </c>
      <c r="F188" s="12">
        <f>5*COUNTIFS(入力用シート!$C$3:$QE$3,2,入力用シート!$C$37:$QE$37,F$1)+4*COUNTIFS(入力用シート!$C$3:$QE$3,2,入力用シート!$C$38:$QE$38,F$1)+3*COUNTIFS(入力用シート!$C$3:$QE$3,2,入力用シート!$C$39:$QE$39,F$1)+2*COUNTIFS(入力用シート!$C$3:$QE$3,2,入力用シート!$C$40:$QE$40,F$1)+COUNTIFS(入力用シート!$C$3:$QE$3,2,入力用シート!$C$41:$QE$41,F$1)</f>
        <v>0</v>
      </c>
      <c r="G188" s="12">
        <f>5*COUNTIFS(入力用シート!$C$3:$QE$3,2,入力用シート!$C$37:$QE$37,G$1)+4*COUNTIFS(入力用シート!$C$3:$QE$3,2,入力用シート!$C$38:$QE$38,G$1)+3*COUNTIFS(入力用シート!$C$3:$QE$3,2,入力用シート!$C$39:$QE$39,G$1)+2*COUNTIFS(入力用シート!$C$3:$QE$3,2,入力用シート!$C$40:$QE$40,G$1)+COUNTIFS(入力用シート!$C$3:$QE$3,2,入力用シート!$C$41:$QE$41,G$1)</f>
        <v>0</v>
      </c>
      <c r="H188" s="12">
        <f>5*COUNTIFS(入力用シート!$C$3:$QE$3,2,入力用シート!$C$37:$QE$37,H$1)+4*COUNTIFS(入力用シート!$C$3:$QE$3,2,入力用シート!$C$38:$QE$38,H$1)+3*COUNTIFS(入力用シート!$C$3:$QE$3,2,入力用シート!$C$39:$QE$39,H$1)+2*COUNTIFS(入力用シート!$C$3:$QE$3,2,入力用シート!$C$40:$QE$40,H$1)+COUNTIFS(入力用シート!$C$3:$QE$3,2,入力用シート!$C$41:$QE$41,H$1)</f>
        <v>0</v>
      </c>
      <c r="I188" s="12">
        <f>5*COUNTIFS(入力用シート!$C$3:$QE$3,2,入力用シート!$C$37:$QE$37,I$1)+4*COUNTIFS(入力用シート!$C$3:$QE$3,2,入力用シート!$C$38:$QE$38,I$1)+3*COUNTIFS(入力用シート!$C$3:$QE$3,2,入力用シート!$C$39:$QE$39,I$1)+2*COUNTIFS(入力用シート!$C$3:$QE$3,2,入力用シート!$C$40:$QE$40,I$1)+COUNTIFS(入力用シート!$C$3:$QE$3,2,入力用シート!$C$41:$QE$41,I$1)</f>
        <v>0</v>
      </c>
      <c r="J188" s="12">
        <f>5*COUNTIFS(入力用シート!$C$3:$QE$3,2,入力用シート!$C$37:$QE$37,J$1)+4*COUNTIFS(入力用シート!$C$3:$QE$3,2,入力用シート!$C$38:$QE$38,J$1)+3*COUNTIFS(入力用シート!$C$3:$QE$3,2,入力用シート!$C$39:$QE$39,J$1)+2*COUNTIFS(入力用シート!$C$3:$QE$3,2,入力用シート!$C$40:$QE$40,J$1)+COUNTIFS(入力用シート!$C$3:$QE$3,2,入力用シート!$C$41:$QE$41,J$1)</f>
        <v>0</v>
      </c>
      <c r="K188" s="12">
        <f>5*COUNTIFS(入力用シート!$C$3:$QE$3,2,入力用シート!$C$37:$QE$37,K$1)+4*COUNTIFS(入力用シート!$C$3:$QE$3,2,入力用シート!$C$38:$QE$38,K$1)+3*COUNTIFS(入力用シート!$C$3:$QE$3,2,入力用シート!$C$39:$QE$39,K$1)+2*COUNTIFS(入力用シート!$C$3:$QE$3,2,入力用シート!$C$40:$QE$40,K$1)+COUNTIFS(入力用シート!$C$3:$QE$3,2,入力用シート!$C$41:$QE$41,K$1)</f>
        <v>0</v>
      </c>
      <c r="L188" s="12">
        <f>5*COUNTIFS(入力用シート!$C$3:$QE$3,2,入力用シート!$C$37:$QE$37,L$1)+4*COUNTIFS(入力用シート!$C$3:$QE$3,2,入力用シート!$C$38:$QE$38,L$1)+3*COUNTIFS(入力用シート!$C$3:$QE$3,2,入力用シート!$C$39:$QE$39,L$1)+2*COUNTIFS(入力用シート!$C$3:$QE$3,2,入力用シート!$C$40:$QE$40,L$1)+COUNTIFS(入力用シート!$C$3:$QE$3,2,入力用シート!$C$41:$QE$41,L$1)</f>
        <v>0</v>
      </c>
      <c r="M188" s="12">
        <f>5*COUNTIFS(入力用シート!$C$3:$QE$3,2,入力用シート!$C$37:$QE$37,M$1)+4*COUNTIFS(入力用シート!$C$3:$QE$3,2,入力用シート!$C$38:$QE$38,M$1)+3*COUNTIFS(入力用シート!$C$3:$QE$3,2,入力用シート!$C$39:$QE$39,M$1)+2*COUNTIFS(入力用シート!$C$3:$QE$3,2,入力用シート!$C$40:$QE$40,M$1)+COUNTIFS(入力用シート!$C$3:$QE$3,2,入力用シート!$C$41:$QE$41,M$1)</f>
        <v>0</v>
      </c>
      <c r="N188" s="12">
        <f>5*COUNTIFS(入力用シート!$C$3:$QE$3,2,入力用シート!$C$37:$QE$37,N$1)+4*COUNTIFS(入力用シート!$C$3:$QE$3,2,入力用シート!$C$38:$QE$38,N$1)+3*COUNTIFS(入力用シート!$C$3:$QE$3,2,入力用シート!$C$39:$QE$39,N$1)+2*COUNTIFS(入力用シート!$C$3:$QE$3,2,入力用シート!$C$40:$QE$40,N$1)+COUNTIFS(入力用シート!$C$3:$QE$3,2,入力用シート!$C$41:$QE$41,N$1)</f>
        <v>0</v>
      </c>
      <c r="O188" s="12">
        <f>5*COUNTIFS(入力用シート!$C$3:$QE$3,2,入力用シート!$C$37:$QE$37,O$1)+4*COUNTIFS(入力用シート!$C$3:$QE$3,2,入力用シート!$C$38:$QE$38,O$1)+3*COUNTIFS(入力用シート!$C$3:$QE$3,2,入力用シート!$C$39:$QE$39,O$1)+2*COUNTIFS(入力用シート!$C$3:$QE$3,2,入力用シート!$C$40:$QE$40,O$1)+COUNTIFS(入力用シート!$C$3:$QE$3,2,入力用シート!$C$41:$QE$41,O$1)</f>
        <v>0</v>
      </c>
      <c r="P188" s="12">
        <f>5*COUNTIFS(入力用シート!$C$3:$QE$3,2,入力用シート!$C$37:$QE$37,P$1)+4*COUNTIFS(入力用シート!$C$3:$QE$3,2,入力用シート!$C$38:$QE$38,P$1)+3*COUNTIFS(入力用シート!$C$3:$QE$3,2,入力用シート!$C$39:$QE$39,P$1)+2*COUNTIFS(入力用シート!$C$3:$QE$3,2,入力用シート!$C$40:$QE$40,P$1)+COUNTIFS(入力用シート!$C$3:$QE$3,2,入力用シート!$C$41:$QE$41,P$1)</f>
        <v>0</v>
      </c>
      <c r="Q188" s="12">
        <f>5*COUNTIFS(入力用シート!$C$3:$QE$3,2,入力用シート!$C$37:$QE$37,Q$1)+4*COUNTIFS(入力用シート!$C$3:$QE$3,2,入力用シート!$C$38:$QE$38,Q$1)+3*COUNTIFS(入力用シート!$C$3:$QE$3,2,入力用シート!$C$39:$QE$39,Q$1)+2*COUNTIFS(入力用シート!$C$3:$QE$3,2,入力用シート!$C$40:$QE$40,Q$1)+COUNTIFS(入力用シート!$C$3:$QE$3,2,入力用シート!$C$41:$QE$41,Q$1)</f>
        <v>0</v>
      </c>
      <c r="R188" s="12">
        <f>5*COUNTIFS(入力用シート!$C$3:$QE$3,2,入力用シート!$C$37:$QE$37,R$1)+4*COUNTIFS(入力用シート!$C$3:$QE$3,2,入力用シート!$C$38:$QE$38,R$1)+3*COUNTIFS(入力用シート!$C$3:$QE$3,2,入力用シート!$C$39:$QE$39,R$1)+2*COUNTIFS(入力用シート!$C$3:$QE$3,2,入力用シート!$C$40:$QE$40,R$1)+COUNTIFS(入力用シート!$C$3:$QE$3,2,入力用シート!$C$41:$QE$41,R$1)</f>
        <v>0</v>
      </c>
      <c r="S188" s="12">
        <f>5*COUNTIFS(入力用シート!$C$3:$QE$3,2,入力用シート!$C$37:$QE$37,S$1)+4*COUNTIFS(入力用シート!$C$3:$QE$3,2,入力用シート!$C$38:$QE$38,S$1)+3*COUNTIFS(入力用シート!$C$3:$QE$3,2,入力用シート!$C$39:$QE$39,S$1)+2*COUNTIFS(入力用シート!$C$3:$QE$3,2,入力用シート!$C$40:$QE$40,S$1)+COUNTIFS(入力用シート!$C$3:$QE$3,2,入力用シート!$C$41:$QE$41,S$1)</f>
        <v>0</v>
      </c>
      <c r="T188" s="12">
        <f>5*COUNTIFS(入力用シート!$C$3:$QE$3,2,入力用シート!$C$37:$QE$37,T$1)+4*COUNTIFS(入力用シート!$C$3:$QE$3,2,入力用シート!$C$38:$QE$38,T$1)+3*COUNTIFS(入力用シート!$C$3:$QE$3,2,入力用シート!$C$39:$QE$39,T$1)+2*COUNTIFS(入力用シート!$C$3:$QE$3,2,入力用シート!$C$40:$QE$40,T$1)+COUNTIFS(入力用シート!$C$3:$QE$3,2,入力用シート!$C$41:$QE$41,T$1)</f>
        <v>0</v>
      </c>
      <c r="U188" s="12">
        <f>5*COUNTIFS(入力用シート!$C$3:$QE$3,2,入力用シート!$C$37:$QE$37,U$1)+4*COUNTIFS(入力用シート!$C$3:$QE$3,2,入力用シート!$C$38:$QE$38,U$1)+3*COUNTIFS(入力用シート!$C$3:$QE$3,2,入力用シート!$C$39:$QE$39,U$1)+2*COUNTIFS(入力用シート!$C$3:$QE$3,2,入力用シート!$C$40:$QE$40,U$1)+COUNTIFS(入力用シート!$C$3:$QE$3,2,入力用シート!$C$41:$QE$41,U$1)</f>
        <v>0</v>
      </c>
      <c r="V188" s="12">
        <f>5*COUNTIFS(入力用シート!$C$3:$QE$3,2,入力用シート!$C$37:$QE$37,V$1)+4*COUNTIFS(入力用シート!$C$3:$QE$3,2,入力用シート!$C$38:$QE$38,V$1)+3*COUNTIFS(入力用シート!$C$3:$QE$3,2,入力用シート!$C$39:$QE$39,V$1)+2*COUNTIFS(入力用シート!$C$3:$QE$3,2,入力用シート!$C$40:$QE$40,V$1)+COUNTIFS(入力用シート!$C$3:$QE$3,2,入力用シート!$C$41:$QE$41,V$1)</f>
        <v>0</v>
      </c>
      <c r="W188" s="12">
        <f>5*COUNTIFS(入力用シート!$C$3:$QE$3,2,入力用シート!$C$37:$QE$37,W$1)+4*COUNTIFS(入力用シート!$C$3:$QE$3,2,入力用シート!$C$38:$QE$38,W$1)+3*COUNTIFS(入力用シート!$C$3:$QE$3,2,入力用シート!$C$39:$QE$39,W$1)+2*COUNTIFS(入力用シート!$C$3:$QE$3,2,入力用シート!$C$40:$QE$40,W$1)+COUNTIFS(入力用シート!$C$3:$QE$3,2,入力用シート!$C$41:$QE$41,W$1)</f>
        <v>0</v>
      </c>
      <c r="X188" s="12">
        <f>5*COUNTIFS(入力用シート!$C$3:$QE$3,2,入力用シート!$C$37:$QE$37,X$1)+4*COUNTIFS(入力用シート!$C$3:$QE$3,2,入力用シート!$C$38:$QE$38,X$1)+3*COUNTIFS(入力用シート!$C$3:$QE$3,2,入力用シート!$C$39:$QE$39,X$1)+2*COUNTIFS(入力用シート!$C$3:$QE$3,2,入力用シート!$C$40:$QE$40,X$1)+COUNTIFS(入力用シート!$C$3:$QE$3,2,入力用シート!$C$41:$QE$41,X$1)</f>
        <v>0</v>
      </c>
      <c r="Y188" s="12">
        <f>5*COUNTIFS(入力用シート!$C$3:$QE$3,2,入力用シート!$C$37:$QE$37,Y$1)+4*COUNTIFS(入力用シート!$C$3:$QE$3,2,入力用シート!$C$38:$QE$38,Y$1)+3*COUNTIFS(入力用シート!$C$3:$QE$3,2,入力用シート!$C$39:$QE$39,Y$1)+2*COUNTIFS(入力用シート!$C$3:$QE$3,2,入力用シート!$C$40:$QE$40,Y$1)+COUNTIFS(入力用シート!$C$3:$QE$3,2,入力用シート!$C$41:$QE$41,Y$1)</f>
        <v>0</v>
      </c>
      <c r="Z188" s="12">
        <f>5*COUNTIFS(入力用シート!$C$3:$QE$3,2,入力用シート!$C$37:$QE$37,Z$1)+4*COUNTIFS(入力用シート!$C$3:$QE$3,2,入力用シート!$C$38:$QE$38,Z$1)+3*COUNTIFS(入力用シート!$C$3:$QE$3,2,入力用シート!$C$39:$QE$39,Z$1)+2*COUNTIFS(入力用シート!$C$3:$QE$3,2,入力用シート!$C$40:$QE$40,Z$1)+COUNTIFS(入力用シート!$C$3:$QE$3,2,入力用シート!$C$41:$QE$41,Z$1)</f>
        <v>0</v>
      </c>
      <c r="AA188" s="53">
        <f>5*COUNTIFS(入力用シート!$C$3:$QE$3,2,入力用シート!$C$37:$QE$37,AA$1)+4*COUNTIFS(入力用シート!$C$3:$QE$3,2,入力用シート!$C$38:$QE$38,AA$1)+3*COUNTIFS(入力用シート!$C$3:$QE$3,2,入力用シート!$C$39:$QE$39,AA$1)+2*COUNTIFS(入力用シート!$C$3:$QE$3,2,入力用シート!$C$40:$QE$40,AA$1)+COUNTIFS(入力用シート!$C$3:$QE$3,2,入力用シート!$C$41:$QE$41,AA$1)</f>
        <v>0</v>
      </c>
      <c r="AB188" s="53">
        <f>5*COUNTIFS(入力用シート!$C$3:$QE$3,2,入力用シート!$C$37:$QE$37,AB$1)+4*COUNTIFS(入力用シート!$C$3:$QE$3,2,入力用シート!$C$38:$QE$38,AB$1)+3*COUNTIFS(入力用シート!$C$3:$QE$3,2,入力用シート!$C$39:$QE$39,AB$1)+2*COUNTIFS(入力用シート!$C$3:$QE$3,2,入力用シート!$C$40:$QE$40,AB$1)+COUNTIFS(入力用シート!$C$3:$QE$3,2,入力用シート!$C$41:$QE$41,AB$1)</f>
        <v>0</v>
      </c>
      <c r="AC188" s="53">
        <f>5*COUNTIFS(入力用シート!$C$3:$QE$3,2,入力用シート!$C$37:$QE$37,AC$1)+4*COUNTIFS(入力用シート!$C$3:$QE$3,2,入力用シート!$C$38:$QE$38,AC$1)+3*COUNTIFS(入力用シート!$C$3:$QE$3,2,入力用シート!$C$39:$QE$39,AC$1)+2*COUNTIFS(入力用シート!$C$3:$QE$3,2,入力用シート!$C$40:$QE$40,AC$1)+COUNTIFS(入力用シート!$C$3:$QE$3,2,入力用シート!$C$41:$QE$41,AC$1)</f>
        <v>0</v>
      </c>
      <c r="AD188" s="53">
        <f>5*COUNTIFS(入力用シート!$C$3:$QE$3,2,入力用シート!$C$37:$QE$37,AD$1)+4*COUNTIFS(入力用シート!$C$3:$QE$3,2,入力用シート!$C$38:$QE$38,AD$1)+3*COUNTIFS(入力用シート!$C$3:$QE$3,2,入力用シート!$C$39:$QE$39,AD$1)+2*COUNTIFS(入力用シート!$C$3:$QE$3,2,入力用シート!$C$40:$QE$40,AD$1)+COUNTIFS(入力用シート!$C$3:$QE$3,2,入力用シート!$C$41:$QE$41,AD$1)</f>
        <v>0</v>
      </c>
      <c r="AE188" s="53">
        <f>5*COUNTIFS(入力用シート!$C$3:$QE$3,2,入力用シート!$C$37:$QE$37,AE$1)+4*COUNTIFS(入力用シート!$C$3:$QE$3,2,入力用シート!$C$38:$QE$38,AE$1)+3*COUNTIFS(入力用シート!$C$3:$QE$3,2,入力用シート!$C$39:$QE$39,AE$1)+2*COUNTIFS(入力用シート!$C$3:$QE$3,2,入力用シート!$C$40:$QE$40,AE$1)+COUNTIFS(入力用シート!$C$3:$QE$3,2,入力用シート!$C$41:$QE$41,AE$1)</f>
        <v>0</v>
      </c>
      <c r="AF188" s="53">
        <f>5*COUNTIFS(入力用シート!$C$3:$QE$3,2,入力用シート!$C$37:$QE$37,AF$1)+4*COUNTIFS(入力用シート!$C$3:$QE$3,2,入力用シート!$C$38:$QE$38,AF$1)+3*COUNTIFS(入力用シート!$C$3:$QE$3,2,入力用シート!$C$39:$QE$39,AF$1)+2*COUNTIFS(入力用シート!$C$3:$QE$3,2,入力用シート!$C$40:$QE$40,AF$1)+COUNTIFS(入力用シート!$C$3:$QE$3,2,入力用シート!$C$41:$QE$41,AF$1)</f>
        <v>0</v>
      </c>
      <c r="AG188" s="53">
        <f>5*COUNTIFS(入力用シート!$C$3:$QE$3,2,入力用シート!$C$37:$QE$37,AG$1)+4*COUNTIFS(入力用シート!$C$3:$QE$3,2,入力用シート!$C$38:$QE$38,AG$1)+3*COUNTIFS(入力用シート!$C$3:$QE$3,2,入力用シート!$C$39:$QE$39,AG$1)+2*COUNTIFS(入力用シート!$C$3:$QE$3,2,入力用シート!$C$40:$QE$40,AG$1)+COUNTIFS(入力用シート!$C$3:$QE$3,2,入力用シート!$C$41:$QE$41,AG$1)</f>
        <v>0</v>
      </c>
    </row>
    <row r="189" spans="1:33">
      <c r="A189" s="47" t="s">
        <v>87</v>
      </c>
      <c r="B189" s="12">
        <f>5*COUNTIFS(入力用シート!$C$3:$QE$3,3,入力用シート!$C$37:$QE$37,B$1)+4*COUNTIFS(入力用シート!$C$3:$QE$3,3,入力用シート!$C$38:$QE$38,B$1)+3*COUNTIFS(入力用シート!$C$3:$QE$3,3,入力用シート!$C$39:$QE$39,B$1)+2*COUNTIFS(入力用シート!$C$3:$QE$3,3,入力用シート!$C$40:$QE$40,B$1)+COUNTIFS(入力用シート!$C$3:$QE$3,3,入力用シート!$C$41:$QE$41,B$1)</f>
        <v>0</v>
      </c>
      <c r="C189" s="12">
        <f>5*COUNTIFS(入力用シート!$C$3:$QE$3,3,入力用シート!$C$37:$QE$37,C$1)+4*COUNTIFS(入力用シート!$C$3:$QE$3,3,入力用シート!$C$38:$QE$38,C$1)+3*COUNTIFS(入力用シート!$C$3:$QE$3,3,入力用シート!$C$39:$QE$39,C$1)+2*COUNTIFS(入力用シート!$C$3:$QE$3,3,入力用シート!$C$40:$QE$40,C$1)+COUNTIFS(入力用シート!$C$3:$QE$3,3,入力用シート!$C$41:$QE$41,C$1)</f>
        <v>0</v>
      </c>
      <c r="D189" s="12">
        <f>5*COUNTIFS(入力用シート!$C$3:$QE$3,3,入力用シート!$C$37:$QE$37,D$1)+4*COUNTIFS(入力用シート!$C$3:$QE$3,3,入力用シート!$C$38:$QE$38,D$1)+3*COUNTIFS(入力用シート!$C$3:$QE$3,3,入力用シート!$C$39:$QE$39,D$1)+2*COUNTIFS(入力用シート!$C$3:$QE$3,3,入力用シート!$C$40:$QE$40,D$1)+COUNTIFS(入力用シート!$C$3:$QE$3,3,入力用シート!$C$41:$QE$41,D$1)</f>
        <v>0</v>
      </c>
      <c r="E189" s="12">
        <f>5*COUNTIFS(入力用シート!$C$3:$QE$3,3,入力用シート!$C$37:$QE$37,E$1)+4*COUNTIFS(入力用シート!$C$3:$QE$3,3,入力用シート!$C$38:$QE$38,E$1)+3*COUNTIFS(入力用シート!$C$3:$QE$3,3,入力用シート!$C$39:$QE$39,E$1)+2*COUNTIFS(入力用シート!$C$3:$QE$3,3,入力用シート!$C$40:$QE$40,E$1)+COUNTIFS(入力用シート!$C$3:$QE$3,3,入力用シート!$C$41:$QE$41,E$1)</f>
        <v>0</v>
      </c>
      <c r="F189" s="12">
        <f>5*COUNTIFS(入力用シート!$C$3:$QE$3,3,入力用シート!$C$37:$QE$37,F$1)+4*COUNTIFS(入力用シート!$C$3:$QE$3,3,入力用シート!$C$38:$QE$38,F$1)+3*COUNTIFS(入力用シート!$C$3:$QE$3,3,入力用シート!$C$39:$QE$39,F$1)+2*COUNTIFS(入力用シート!$C$3:$QE$3,3,入力用シート!$C$40:$QE$40,F$1)+COUNTIFS(入力用シート!$C$3:$QE$3,3,入力用シート!$C$41:$QE$41,F$1)</f>
        <v>0</v>
      </c>
      <c r="G189" s="12">
        <f>5*COUNTIFS(入力用シート!$C$3:$QE$3,3,入力用シート!$C$37:$QE$37,G$1)+4*COUNTIFS(入力用シート!$C$3:$QE$3,3,入力用シート!$C$38:$QE$38,G$1)+3*COUNTIFS(入力用シート!$C$3:$QE$3,3,入力用シート!$C$39:$QE$39,G$1)+2*COUNTIFS(入力用シート!$C$3:$QE$3,3,入力用シート!$C$40:$QE$40,G$1)+COUNTIFS(入力用シート!$C$3:$QE$3,3,入力用シート!$C$41:$QE$41,G$1)</f>
        <v>0</v>
      </c>
      <c r="H189" s="12">
        <f>5*COUNTIFS(入力用シート!$C$3:$QE$3,3,入力用シート!$C$37:$QE$37,H$1)+4*COUNTIFS(入力用シート!$C$3:$QE$3,3,入力用シート!$C$38:$QE$38,H$1)+3*COUNTIFS(入力用シート!$C$3:$QE$3,3,入力用シート!$C$39:$QE$39,H$1)+2*COUNTIFS(入力用シート!$C$3:$QE$3,3,入力用シート!$C$40:$QE$40,H$1)+COUNTIFS(入力用シート!$C$3:$QE$3,3,入力用シート!$C$41:$QE$41,H$1)</f>
        <v>0</v>
      </c>
      <c r="I189" s="12">
        <f>5*COUNTIFS(入力用シート!$C$3:$QE$3,3,入力用シート!$C$37:$QE$37,I$1)+4*COUNTIFS(入力用シート!$C$3:$QE$3,3,入力用シート!$C$38:$QE$38,I$1)+3*COUNTIFS(入力用シート!$C$3:$QE$3,3,入力用シート!$C$39:$QE$39,I$1)+2*COUNTIFS(入力用シート!$C$3:$QE$3,3,入力用シート!$C$40:$QE$40,I$1)+COUNTIFS(入力用シート!$C$3:$QE$3,3,入力用シート!$C$41:$QE$41,I$1)</f>
        <v>0</v>
      </c>
      <c r="J189" s="12">
        <f>5*COUNTIFS(入力用シート!$C$3:$QE$3,3,入力用シート!$C$37:$QE$37,J$1)+4*COUNTIFS(入力用シート!$C$3:$QE$3,3,入力用シート!$C$38:$QE$38,J$1)+3*COUNTIFS(入力用シート!$C$3:$QE$3,3,入力用シート!$C$39:$QE$39,J$1)+2*COUNTIFS(入力用シート!$C$3:$QE$3,3,入力用シート!$C$40:$QE$40,J$1)+COUNTIFS(入力用シート!$C$3:$QE$3,3,入力用シート!$C$41:$QE$41,J$1)</f>
        <v>0</v>
      </c>
      <c r="K189" s="12">
        <f>5*COUNTIFS(入力用シート!$C$3:$QE$3,3,入力用シート!$C$37:$QE$37,K$1)+4*COUNTIFS(入力用シート!$C$3:$QE$3,3,入力用シート!$C$38:$QE$38,K$1)+3*COUNTIFS(入力用シート!$C$3:$QE$3,3,入力用シート!$C$39:$QE$39,K$1)+2*COUNTIFS(入力用シート!$C$3:$QE$3,3,入力用シート!$C$40:$QE$40,K$1)+COUNTIFS(入力用シート!$C$3:$QE$3,3,入力用シート!$C$41:$QE$41,K$1)</f>
        <v>0</v>
      </c>
      <c r="L189" s="12">
        <f>5*COUNTIFS(入力用シート!$C$3:$QE$3,3,入力用シート!$C$37:$QE$37,L$1)+4*COUNTIFS(入力用シート!$C$3:$QE$3,3,入力用シート!$C$38:$QE$38,L$1)+3*COUNTIFS(入力用シート!$C$3:$QE$3,3,入力用シート!$C$39:$QE$39,L$1)+2*COUNTIFS(入力用シート!$C$3:$QE$3,3,入力用シート!$C$40:$QE$40,L$1)+COUNTIFS(入力用シート!$C$3:$QE$3,3,入力用シート!$C$41:$QE$41,L$1)</f>
        <v>0</v>
      </c>
      <c r="M189" s="12">
        <f>5*COUNTIFS(入力用シート!$C$3:$QE$3,3,入力用シート!$C$37:$QE$37,M$1)+4*COUNTIFS(入力用シート!$C$3:$QE$3,3,入力用シート!$C$38:$QE$38,M$1)+3*COUNTIFS(入力用シート!$C$3:$QE$3,3,入力用シート!$C$39:$QE$39,M$1)+2*COUNTIFS(入力用シート!$C$3:$QE$3,3,入力用シート!$C$40:$QE$40,M$1)+COUNTIFS(入力用シート!$C$3:$QE$3,3,入力用シート!$C$41:$QE$41,M$1)</f>
        <v>0</v>
      </c>
      <c r="N189" s="12">
        <f>5*COUNTIFS(入力用シート!$C$3:$QE$3,3,入力用シート!$C$37:$QE$37,N$1)+4*COUNTIFS(入力用シート!$C$3:$QE$3,3,入力用シート!$C$38:$QE$38,N$1)+3*COUNTIFS(入力用シート!$C$3:$QE$3,3,入力用シート!$C$39:$QE$39,N$1)+2*COUNTIFS(入力用シート!$C$3:$QE$3,3,入力用シート!$C$40:$QE$40,N$1)+COUNTIFS(入力用シート!$C$3:$QE$3,3,入力用シート!$C$41:$QE$41,N$1)</f>
        <v>0</v>
      </c>
      <c r="O189" s="12">
        <f>5*COUNTIFS(入力用シート!$C$3:$QE$3,3,入力用シート!$C$37:$QE$37,O$1)+4*COUNTIFS(入力用シート!$C$3:$QE$3,3,入力用シート!$C$38:$QE$38,O$1)+3*COUNTIFS(入力用シート!$C$3:$QE$3,3,入力用シート!$C$39:$QE$39,O$1)+2*COUNTIFS(入力用シート!$C$3:$QE$3,3,入力用シート!$C$40:$QE$40,O$1)+COUNTIFS(入力用シート!$C$3:$QE$3,3,入力用シート!$C$41:$QE$41,O$1)</f>
        <v>0</v>
      </c>
      <c r="P189" s="12">
        <f>5*COUNTIFS(入力用シート!$C$3:$QE$3,3,入力用シート!$C$37:$QE$37,P$1)+4*COUNTIFS(入力用シート!$C$3:$QE$3,3,入力用シート!$C$38:$QE$38,P$1)+3*COUNTIFS(入力用シート!$C$3:$QE$3,3,入力用シート!$C$39:$QE$39,P$1)+2*COUNTIFS(入力用シート!$C$3:$QE$3,3,入力用シート!$C$40:$QE$40,P$1)+COUNTIFS(入力用シート!$C$3:$QE$3,3,入力用シート!$C$41:$QE$41,P$1)</f>
        <v>0</v>
      </c>
      <c r="Q189" s="12">
        <f>5*COUNTIFS(入力用シート!$C$3:$QE$3,3,入力用シート!$C$37:$QE$37,Q$1)+4*COUNTIFS(入力用シート!$C$3:$QE$3,3,入力用シート!$C$38:$QE$38,Q$1)+3*COUNTIFS(入力用シート!$C$3:$QE$3,3,入力用シート!$C$39:$QE$39,Q$1)+2*COUNTIFS(入力用シート!$C$3:$QE$3,3,入力用シート!$C$40:$QE$40,Q$1)+COUNTIFS(入力用シート!$C$3:$QE$3,3,入力用シート!$C$41:$QE$41,Q$1)</f>
        <v>0</v>
      </c>
      <c r="R189" s="12">
        <f>5*COUNTIFS(入力用シート!$C$3:$QE$3,3,入力用シート!$C$37:$QE$37,R$1)+4*COUNTIFS(入力用シート!$C$3:$QE$3,3,入力用シート!$C$38:$QE$38,R$1)+3*COUNTIFS(入力用シート!$C$3:$QE$3,3,入力用シート!$C$39:$QE$39,R$1)+2*COUNTIFS(入力用シート!$C$3:$QE$3,3,入力用シート!$C$40:$QE$40,R$1)+COUNTIFS(入力用シート!$C$3:$QE$3,3,入力用シート!$C$41:$QE$41,R$1)</f>
        <v>0</v>
      </c>
      <c r="S189" s="12">
        <f>5*COUNTIFS(入力用シート!$C$3:$QE$3,3,入力用シート!$C$37:$QE$37,S$1)+4*COUNTIFS(入力用シート!$C$3:$QE$3,3,入力用シート!$C$38:$QE$38,S$1)+3*COUNTIFS(入力用シート!$C$3:$QE$3,3,入力用シート!$C$39:$QE$39,S$1)+2*COUNTIFS(入力用シート!$C$3:$QE$3,3,入力用シート!$C$40:$QE$40,S$1)+COUNTIFS(入力用シート!$C$3:$QE$3,3,入力用シート!$C$41:$QE$41,S$1)</f>
        <v>0</v>
      </c>
      <c r="T189" s="12">
        <f>5*COUNTIFS(入力用シート!$C$3:$QE$3,3,入力用シート!$C$37:$QE$37,T$1)+4*COUNTIFS(入力用シート!$C$3:$QE$3,3,入力用シート!$C$38:$QE$38,T$1)+3*COUNTIFS(入力用シート!$C$3:$QE$3,3,入力用シート!$C$39:$QE$39,T$1)+2*COUNTIFS(入力用シート!$C$3:$QE$3,3,入力用シート!$C$40:$QE$40,T$1)+COUNTIFS(入力用シート!$C$3:$QE$3,3,入力用シート!$C$41:$QE$41,T$1)</f>
        <v>0</v>
      </c>
      <c r="U189" s="12">
        <f>5*COUNTIFS(入力用シート!$C$3:$QE$3,3,入力用シート!$C$37:$QE$37,U$1)+4*COUNTIFS(入力用シート!$C$3:$QE$3,3,入力用シート!$C$38:$QE$38,U$1)+3*COUNTIFS(入力用シート!$C$3:$QE$3,3,入力用シート!$C$39:$QE$39,U$1)+2*COUNTIFS(入力用シート!$C$3:$QE$3,3,入力用シート!$C$40:$QE$40,U$1)+COUNTIFS(入力用シート!$C$3:$QE$3,3,入力用シート!$C$41:$QE$41,U$1)</f>
        <v>0</v>
      </c>
      <c r="V189" s="12">
        <f>5*COUNTIFS(入力用シート!$C$3:$QE$3,3,入力用シート!$C$37:$QE$37,V$1)+4*COUNTIFS(入力用シート!$C$3:$QE$3,3,入力用シート!$C$38:$QE$38,V$1)+3*COUNTIFS(入力用シート!$C$3:$QE$3,3,入力用シート!$C$39:$QE$39,V$1)+2*COUNTIFS(入力用シート!$C$3:$QE$3,3,入力用シート!$C$40:$QE$40,V$1)+COUNTIFS(入力用シート!$C$3:$QE$3,3,入力用シート!$C$41:$QE$41,V$1)</f>
        <v>0</v>
      </c>
      <c r="W189" s="12">
        <f>5*COUNTIFS(入力用シート!$C$3:$QE$3,3,入力用シート!$C$37:$QE$37,W$1)+4*COUNTIFS(入力用シート!$C$3:$QE$3,3,入力用シート!$C$38:$QE$38,W$1)+3*COUNTIFS(入力用シート!$C$3:$QE$3,3,入力用シート!$C$39:$QE$39,W$1)+2*COUNTIFS(入力用シート!$C$3:$QE$3,3,入力用シート!$C$40:$QE$40,W$1)+COUNTIFS(入力用シート!$C$3:$QE$3,3,入力用シート!$C$41:$QE$41,W$1)</f>
        <v>0</v>
      </c>
      <c r="X189" s="12">
        <f>5*COUNTIFS(入力用シート!$C$3:$QE$3,3,入力用シート!$C$37:$QE$37,X$1)+4*COUNTIFS(入力用シート!$C$3:$QE$3,3,入力用シート!$C$38:$QE$38,X$1)+3*COUNTIFS(入力用シート!$C$3:$QE$3,3,入力用シート!$C$39:$QE$39,X$1)+2*COUNTIFS(入力用シート!$C$3:$QE$3,3,入力用シート!$C$40:$QE$40,X$1)+COUNTIFS(入力用シート!$C$3:$QE$3,3,入力用シート!$C$41:$QE$41,X$1)</f>
        <v>0</v>
      </c>
      <c r="Y189" s="12">
        <f>5*COUNTIFS(入力用シート!$C$3:$QE$3,3,入力用シート!$C$37:$QE$37,Y$1)+4*COUNTIFS(入力用シート!$C$3:$QE$3,3,入力用シート!$C$38:$QE$38,Y$1)+3*COUNTIFS(入力用シート!$C$3:$QE$3,3,入力用シート!$C$39:$QE$39,Y$1)+2*COUNTIFS(入力用シート!$C$3:$QE$3,3,入力用シート!$C$40:$QE$40,Y$1)+COUNTIFS(入力用シート!$C$3:$QE$3,3,入力用シート!$C$41:$QE$41,Y$1)</f>
        <v>0</v>
      </c>
      <c r="Z189" s="12">
        <f>5*COUNTIFS(入力用シート!$C$3:$QE$3,3,入力用シート!$C$37:$QE$37,Z$1)+4*COUNTIFS(入力用シート!$C$3:$QE$3,3,入力用シート!$C$38:$QE$38,Z$1)+3*COUNTIFS(入力用シート!$C$3:$QE$3,3,入力用シート!$C$39:$QE$39,Z$1)+2*COUNTIFS(入力用シート!$C$3:$QE$3,3,入力用シート!$C$40:$QE$40,Z$1)+COUNTIFS(入力用シート!$C$3:$QE$3,3,入力用シート!$C$41:$QE$41,Z$1)</f>
        <v>0</v>
      </c>
      <c r="AA189" s="53">
        <f>5*COUNTIFS(入力用シート!$C$3:$QE$3,3,入力用シート!$C$37:$QE$37,AA$1)+4*COUNTIFS(入力用シート!$C$3:$QE$3,3,入力用シート!$C$38:$QE$38,AA$1)+3*COUNTIFS(入力用シート!$C$3:$QE$3,3,入力用シート!$C$39:$QE$39,AA$1)+2*COUNTIFS(入力用シート!$C$3:$QE$3,3,入力用シート!$C$40:$QE$40,AA$1)+COUNTIFS(入力用シート!$C$3:$QE$3,3,入力用シート!$C$41:$QE$41,AA$1)</f>
        <v>0</v>
      </c>
      <c r="AB189" s="53">
        <f>5*COUNTIFS(入力用シート!$C$3:$QE$3,3,入力用シート!$C$37:$QE$37,AB$1)+4*COUNTIFS(入力用シート!$C$3:$QE$3,3,入力用シート!$C$38:$QE$38,AB$1)+3*COUNTIFS(入力用シート!$C$3:$QE$3,3,入力用シート!$C$39:$QE$39,AB$1)+2*COUNTIFS(入力用シート!$C$3:$QE$3,3,入力用シート!$C$40:$QE$40,AB$1)+COUNTIFS(入力用シート!$C$3:$QE$3,3,入力用シート!$C$41:$QE$41,AB$1)</f>
        <v>0</v>
      </c>
      <c r="AC189" s="53">
        <f>5*COUNTIFS(入力用シート!$C$3:$QE$3,3,入力用シート!$C$37:$QE$37,AC$1)+4*COUNTIFS(入力用シート!$C$3:$QE$3,3,入力用シート!$C$38:$QE$38,AC$1)+3*COUNTIFS(入力用シート!$C$3:$QE$3,3,入力用シート!$C$39:$QE$39,AC$1)+2*COUNTIFS(入力用シート!$C$3:$QE$3,3,入力用シート!$C$40:$QE$40,AC$1)+COUNTIFS(入力用シート!$C$3:$QE$3,3,入力用シート!$C$41:$QE$41,AC$1)</f>
        <v>0</v>
      </c>
      <c r="AD189" s="53">
        <f>5*COUNTIFS(入力用シート!$C$3:$QE$3,3,入力用シート!$C$37:$QE$37,AD$1)+4*COUNTIFS(入力用シート!$C$3:$QE$3,3,入力用シート!$C$38:$QE$38,AD$1)+3*COUNTIFS(入力用シート!$C$3:$QE$3,3,入力用シート!$C$39:$QE$39,AD$1)+2*COUNTIFS(入力用シート!$C$3:$QE$3,3,入力用シート!$C$40:$QE$40,AD$1)+COUNTIFS(入力用シート!$C$3:$QE$3,3,入力用シート!$C$41:$QE$41,AD$1)</f>
        <v>0</v>
      </c>
      <c r="AE189" s="53">
        <f>5*COUNTIFS(入力用シート!$C$3:$QE$3,3,入力用シート!$C$37:$QE$37,AE$1)+4*COUNTIFS(入力用シート!$C$3:$QE$3,3,入力用シート!$C$38:$QE$38,AE$1)+3*COUNTIFS(入力用シート!$C$3:$QE$3,3,入力用シート!$C$39:$QE$39,AE$1)+2*COUNTIFS(入力用シート!$C$3:$QE$3,3,入力用シート!$C$40:$QE$40,AE$1)+COUNTIFS(入力用シート!$C$3:$QE$3,3,入力用シート!$C$41:$QE$41,AE$1)</f>
        <v>0</v>
      </c>
      <c r="AF189" s="53">
        <f>5*COUNTIFS(入力用シート!$C$3:$QE$3,3,入力用シート!$C$37:$QE$37,AF$1)+4*COUNTIFS(入力用シート!$C$3:$QE$3,3,入力用シート!$C$38:$QE$38,AF$1)+3*COUNTIFS(入力用シート!$C$3:$QE$3,3,入力用シート!$C$39:$QE$39,AF$1)+2*COUNTIFS(入力用シート!$C$3:$QE$3,3,入力用シート!$C$40:$QE$40,AF$1)+COUNTIFS(入力用シート!$C$3:$QE$3,3,入力用シート!$C$41:$QE$41,AF$1)</f>
        <v>0</v>
      </c>
      <c r="AG189" s="53">
        <f>5*COUNTIFS(入力用シート!$C$3:$QE$3,3,入力用シート!$C$37:$QE$37,AG$1)+4*COUNTIFS(入力用シート!$C$3:$QE$3,3,入力用シート!$C$38:$QE$38,AG$1)+3*COUNTIFS(入力用シート!$C$3:$QE$3,3,入力用シート!$C$39:$QE$39,AG$1)+2*COUNTIFS(入力用シート!$C$3:$QE$3,3,入力用シート!$C$40:$QE$40,AG$1)+COUNTIFS(入力用シート!$C$3:$QE$3,3,入力用シート!$C$41:$QE$41,AG$1)</f>
        <v>0</v>
      </c>
    </row>
    <row r="190" spans="1:33" ht="14.25" thickBot="1">
      <c r="A190" s="48" t="s">
        <v>88</v>
      </c>
      <c r="B190" s="12">
        <f>5*COUNTIFS(入力用シート!$C$3:$QE$3,4,入力用シート!$C$37:$QE$37,B$1)+4*COUNTIFS(入力用シート!$C$3:$QE$3,4,入力用シート!$C$38:$QE$38,B$1)+3*COUNTIFS(入力用シート!$C$3:$QE$3,4,入力用シート!$C$39:$QE$39,B$1)+2*COUNTIFS(入力用シート!$C$3:$QE$3,4,入力用シート!$C$40:$QE$40,B$1)+COUNTIFS(入力用シート!$C$3:$QE$3,4,入力用シート!$C$41:$QE$41,B$1)</f>
        <v>0</v>
      </c>
      <c r="C190" s="12">
        <f>5*COUNTIFS(入力用シート!$C$3:$QE$3,4,入力用シート!$C$37:$QE$37,C$1)+4*COUNTIFS(入力用シート!$C$3:$QE$3,4,入力用シート!$C$38:$QE$38,C$1)+3*COUNTIFS(入力用シート!$C$3:$QE$3,4,入力用シート!$C$39:$QE$39,C$1)+2*COUNTIFS(入力用シート!$C$3:$QE$3,4,入力用シート!$C$40:$QE$40,C$1)+COUNTIFS(入力用シート!$C$3:$QE$3,4,入力用シート!$C$41:$QE$41,C$1)</f>
        <v>0</v>
      </c>
      <c r="D190" s="12">
        <f>5*COUNTIFS(入力用シート!$C$3:$QE$3,4,入力用シート!$C$37:$QE$37,D$1)+4*COUNTIFS(入力用シート!$C$3:$QE$3,4,入力用シート!$C$38:$QE$38,D$1)+3*COUNTIFS(入力用シート!$C$3:$QE$3,4,入力用シート!$C$39:$QE$39,D$1)+2*COUNTIFS(入力用シート!$C$3:$QE$3,4,入力用シート!$C$40:$QE$40,D$1)+COUNTIFS(入力用シート!$C$3:$QE$3,4,入力用シート!$C$41:$QE$41,D$1)</f>
        <v>0</v>
      </c>
      <c r="E190" s="12">
        <f>5*COUNTIFS(入力用シート!$C$3:$QE$3,4,入力用シート!$C$37:$QE$37,E$1)+4*COUNTIFS(入力用シート!$C$3:$QE$3,4,入力用シート!$C$38:$QE$38,E$1)+3*COUNTIFS(入力用シート!$C$3:$QE$3,4,入力用シート!$C$39:$QE$39,E$1)+2*COUNTIFS(入力用シート!$C$3:$QE$3,4,入力用シート!$C$40:$QE$40,E$1)+COUNTIFS(入力用シート!$C$3:$QE$3,4,入力用シート!$C$41:$QE$41,E$1)</f>
        <v>0</v>
      </c>
      <c r="F190" s="12">
        <f>5*COUNTIFS(入力用シート!$C$3:$QE$3,4,入力用シート!$C$37:$QE$37,F$1)+4*COUNTIFS(入力用シート!$C$3:$QE$3,4,入力用シート!$C$38:$QE$38,F$1)+3*COUNTIFS(入力用シート!$C$3:$QE$3,4,入力用シート!$C$39:$QE$39,F$1)+2*COUNTIFS(入力用シート!$C$3:$QE$3,4,入力用シート!$C$40:$QE$40,F$1)+COUNTIFS(入力用シート!$C$3:$QE$3,4,入力用シート!$C$41:$QE$41,F$1)</f>
        <v>0</v>
      </c>
      <c r="G190" s="12">
        <f>5*COUNTIFS(入力用シート!$C$3:$QE$3,4,入力用シート!$C$37:$QE$37,G$1)+4*COUNTIFS(入力用シート!$C$3:$QE$3,4,入力用シート!$C$38:$QE$38,G$1)+3*COUNTIFS(入力用シート!$C$3:$QE$3,4,入力用シート!$C$39:$QE$39,G$1)+2*COUNTIFS(入力用シート!$C$3:$QE$3,4,入力用シート!$C$40:$QE$40,G$1)+COUNTIFS(入力用シート!$C$3:$QE$3,4,入力用シート!$C$41:$QE$41,G$1)</f>
        <v>0</v>
      </c>
      <c r="H190" s="12">
        <f>5*COUNTIFS(入力用シート!$C$3:$QE$3,4,入力用シート!$C$37:$QE$37,H$1)+4*COUNTIFS(入力用シート!$C$3:$QE$3,4,入力用シート!$C$38:$QE$38,H$1)+3*COUNTIFS(入力用シート!$C$3:$QE$3,4,入力用シート!$C$39:$QE$39,H$1)+2*COUNTIFS(入力用シート!$C$3:$QE$3,4,入力用シート!$C$40:$QE$40,H$1)+COUNTIFS(入力用シート!$C$3:$QE$3,4,入力用シート!$C$41:$QE$41,H$1)</f>
        <v>0</v>
      </c>
      <c r="I190" s="12">
        <f>5*COUNTIFS(入力用シート!$C$3:$QE$3,4,入力用シート!$C$37:$QE$37,I$1)+4*COUNTIFS(入力用シート!$C$3:$QE$3,4,入力用シート!$C$38:$QE$38,I$1)+3*COUNTIFS(入力用シート!$C$3:$QE$3,4,入力用シート!$C$39:$QE$39,I$1)+2*COUNTIFS(入力用シート!$C$3:$QE$3,4,入力用シート!$C$40:$QE$40,I$1)+COUNTIFS(入力用シート!$C$3:$QE$3,4,入力用シート!$C$41:$QE$41,I$1)</f>
        <v>0</v>
      </c>
      <c r="J190" s="12">
        <f>5*COUNTIFS(入力用シート!$C$3:$QE$3,4,入力用シート!$C$37:$QE$37,J$1)+4*COUNTIFS(入力用シート!$C$3:$QE$3,4,入力用シート!$C$38:$QE$38,J$1)+3*COUNTIFS(入力用シート!$C$3:$QE$3,4,入力用シート!$C$39:$QE$39,J$1)+2*COUNTIFS(入力用シート!$C$3:$QE$3,4,入力用シート!$C$40:$QE$40,J$1)+COUNTIFS(入力用シート!$C$3:$QE$3,4,入力用シート!$C$41:$QE$41,J$1)</f>
        <v>0</v>
      </c>
      <c r="K190" s="12">
        <f>5*COUNTIFS(入力用シート!$C$3:$QE$3,4,入力用シート!$C$37:$QE$37,K$1)+4*COUNTIFS(入力用シート!$C$3:$QE$3,4,入力用シート!$C$38:$QE$38,K$1)+3*COUNTIFS(入力用シート!$C$3:$QE$3,4,入力用シート!$C$39:$QE$39,K$1)+2*COUNTIFS(入力用シート!$C$3:$QE$3,4,入力用シート!$C$40:$QE$40,K$1)+COUNTIFS(入力用シート!$C$3:$QE$3,4,入力用シート!$C$41:$QE$41,K$1)</f>
        <v>0</v>
      </c>
      <c r="L190" s="12">
        <f>5*COUNTIFS(入力用シート!$C$3:$QE$3,4,入力用シート!$C$37:$QE$37,L$1)+4*COUNTIFS(入力用シート!$C$3:$QE$3,4,入力用シート!$C$38:$QE$38,L$1)+3*COUNTIFS(入力用シート!$C$3:$QE$3,4,入力用シート!$C$39:$QE$39,L$1)+2*COUNTIFS(入力用シート!$C$3:$QE$3,4,入力用シート!$C$40:$QE$40,L$1)+COUNTIFS(入力用シート!$C$3:$QE$3,4,入力用シート!$C$41:$QE$41,L$1)</f>
        <v>0</v>
      </c>
      <c r="M190" s="12">
        <f>5*COUNTIFS(入力用シート!$C$3:$QE$3,4,入力用シート!$C$37:$QE$37,M$1)+4*COUNTIFS(入力用シート!$C$3:$QE$3,4,入力用シート!$C$38:$QE$38,M$1)+3*COUNTIFS(入力用シート!$C$3:$QE$3,4,入力用シート!$C$39:$QE$39,M$1)+2*COUNTIFS(入力用シート!$C$3:$QE$3,4,入力用シート!$C$40:$QE$40,M$1)+COUNTIFS(入力用シート!$C$3:$QE$3,4,入力用シート!$C$41:$QE$41,M$1)</f>
        <v>0</v>
      </c>
      <c r="N190" s="12">
        <f>5*COUNTIFS(入力用シート!$C$3:$QE$3,4,入力用シート!$C$37:$QE$37,N$1)+4*COUNTIFS(入力用シート!$C$3:$QE$3,4,入力用シート!$C$38:$QE$38,N$1)+3*COUNTIFS(入力用シート!$C$3:$QE$3,4,入力用シート!$C$39:$QE$39,N$1)+2*COUNTIFS(入力用シート!$C$3:$QE$3,4,入力用シート!$C$40:$QE$40,N$1)+COUNTIFS(入力用シート!$C$3:$QE$3,4,入力用シート!$C$41:$QE$41,N$1)</f>
        <v>0</v>
      </c>
      <c r="O190" s="12">
        <f>5*COUNTIFS(入力用シート!$C$3:$QE$3,4,入力用シート!$C$37:$QE$37,O$1)+4*COUNTIFS(入力用シート!$C$3:$QE$3,4,入力用シート!$C$38:$QE$38,O$1)+3*COUNTIFS(入力用シート!$C$3:$QE$3,4,入力用シート!$C$39:$QE$39,O$1)+2*COUNTIFS(入力用シート!$C$3:$QE$3,4,入力用シート!$C$40:$QE$40,O$1)+COUNTIFS(入力用シート!$C$3:$QE$3,4,入力用シート!$C$41:$QE$41,O$1)</f>
        <v>0</v>
      </c>
      <c r="P190" s="12">
        <f>5*COUNTIFS(入力用シート!$C$3:$QE$3,4,入力用シート!$C$37:$QE$37,P$1)+4*COUNTIFS(入力用シート!$C$3:$QE$3,4,入力用シート!$C$38:$QE$38,P$1)+3*COUNTIFS(入力用シート!$C$3:$QE$3,4,入力用シート!$C$39:$QE$39,P$1)+2*COUNTIFS(入力用シート!$C$3:$QE$3,4,入力用シート!$C$40:$QE$40,P$1)+COUNTIFS(入力用シート!$C$3:$QE$3,4,入力用シート!$C$41:$QE$41,P$1)</f>
        <v>0</v>
      </c>
      <c r="Q190" s="12">
        <f>5*COUNTIFS(入力用シート!$C$3:$QE$3,4,入力用シート!$C$37:$QE$37,Q$1)+4*COUNTIFS(入力用シート!$C$3:$QE$3,4,入力用シート!$C$38:$QE$38,Q$1)+3*COUNTIFS(入力用シート!$C$3:$QE$3,4,入力用シート!$C$39:$QE$39,Q$1)+2*COUNTIFS(入力用シート!$C$3:$QE$3,4,入力用シート!$C$40:$QE$40,Q$1)+COUNTIFS(入力用シート!$C$3:$QE$3,4,入力用シート!$C$41:$QE$41,Q$1)</f>
        <v>0</v>
      </c>
      <c r="R190" s="12">
        <f>5*COUNTIFS(入力用シート!$C$3:$QE$3,4,入力用シート!$C$37:$QE$37,R$1)+4*COUNTIFS(入力用シート!$C$3:$QE$3,4,入力用シート!$C$38:$QE$38,R$1)+3*COUNTIFS(入力用シート!$C$3:$QE$3,4,入力用シート!$C$39:$QE$39,R$1)+2*COUNTIFS(入力用シート!$C$3:$QE$3,4,入力用シート!$C$40:$QE$40,R$1)+COUNTIFS(入力用シート!$C$3:$QE$3,4,入力用シート!$C$41:$QE$41,R$1)</f>
        <v>0</v>
      </c>
      <c r="S190" s="12">
        <f>5*COUNTIFS(入力用シート!$C$3:$QE$3,4,入力用シート!$C$37:$QE$37,S$1)+4*COUNTIFS(入力用シート!$C$3:$QE$3,4,入力用シート!$C$38:$QE$38,S$1)+3*COUNTIFS(入力用シート!$C$3:$QE$3,4,入力用シート!$C$39:$QE$39,S$1)+2*COUNTIFS(入力用シート!$C$3:$QE$3,4,入力用シート!$C$40:$QE$40,S$1)+COUNTIFS(入力用シート!$C$3:$QE$3,4,入力用シート!$C$41:$QE$41,S$1)</f>
        <v>0</v>
      </c>
      <c r="T190" s="12">
        <f>5*COUNTIFS(入力用シート!$C$3:$QE$3,4,入力用シート!$C$37:$QE$37,T$1)+4*COUNTIFS(入力用シート!$C$3:$QE$3,4,入力用シート!$C$38:$QE$38,T$1)+3*COUNTIFS(入力用シート!$C$3:$QE$3,4,入力用シート!$C$39:$QE$39,T$1)+2*COUNTIFS(入力用シート!$C$3:$QE$3,4,入力用シート!$C$40:$QE$40,T$1)+COUNTIFS(入力用シート!$C$3:$QE$3,4,入力用シート!$C$41:$QE$41,T$1)</f>
        <v>0</v>
      </c>
      <c r="U190" s="12">
        <f>5*COUNTIFS(入力用シート!$C$3:$QE$3,4,入力用シート!$C$37:$QE$37,U$1)+4*COUNTIFS(入力用シート!$C$3:$QE$3,4,入力用シート!$C$38:$QE$38,U$1)+3*COUNTIFS(入力用シート!$C$3:$QE$3,4,入力用シート!$C$39:$QE$39,U$1)+2*COUNTIFS(入力用シート!$C$3:$QE$3,4,入力用シート!$C$40:$QE$40,U$1)+COUNTIFS(入力用シート!$C$3:$QE$3,4,入力用シート!$C$41:$QE$41,U$1)</f>
        <v>0</v>
      </c>
      <c r="V190" s="12">
        <f>5*COUNTIFS(入力用シート!$C$3:$QE$3,4,入力用シート!$C$37:$QE$37,V$1)+4*COUNTIFS(入力用シート!$C$3:$QE$3,4,入力用シート!$C$38:$QE$38,V$1)+3*COUNTIFS(入力用シート!$C$3:$QE$3,4,入力用シート!$C$39:$QE$39,V$1)+2*COUNTIFS(入力用シート!$C$3:$QE$3,4,入力用シート!$C$40:$QE$40,V$1)+COUNTIFS(入力用シート!$C$3:$QE$3,4,入力用シート!$C$41:$QE$41,V$1)</f>
        <v>0</v>
      </c>
      <c r="W190" s="12">
        <f>5*COUNTIFS(入力用シート!$C$3:$QE$3,4,入力用シート!$C$37:$QE$37,W$1)+4*COUNTIFS(入力用シート!$C$3:$QE$3,4,入力用シート!$C$38:$QE$38,W$1)+3*COUNTIFS(入力用シート!$C$3:$QE$3,4,入力用シート!$C$39:$QE$39,W$1)+2*COUNTIFS(入力用シート!$C$3:$QE$3,4,入力用シート!$C$40:$QE$40,W$1)+COUNTIFS(入力用シート!$C$3:$QE$3,4,入力用シート!$C$41:$QE$41,W$1)</f>
        <v>0</v>
      </c>
      <c r="X190" s="12">
        <f>5*COUNTIFS(入力用シート!$C$3:$QE$3,4,入力用シート!$C$37:$QE$37,X$1)+4*COUNTIFS(入力用シート!$C$3:$QE$3,4,入力用シート!$C$38:$QE$38,X$1)+3*COUNTIFS(入力用シート!$C$3:$QE$3,4,入力用シート!$C$39:$QE$39,X$1)+2*COUNTIFS(入力用シート!$C$3:$QE$3,4,入力用シート!$C$40:$QE$40,X$1)+COUNTIFS(入力用シート!$C$3:$QE$3,4,入力用シート!$C$41:$QE$41,X$1)</f>
        <v>0</v>
      </c>
      <c r="Y190" s="12">
        <f>5*COUNTIFS(入力用シート!$C$3:$QE$3,4,入力用シート!$C$37:$QE$37,Y$1)+4*COUNTIFS(入力用シート!$C$3:$QE$3,4,入力用シート!$C$38:$QE$38,Y$1)+3*COUNTIFS(入力用シート!$C$3:$QE$3,4,入力用シート!$C$39:$QE$39,Y$1)+2*COUNTIFS(入力用シート!$C$3:$QE$3,4,入力用シート!$C$40:$QE$40,Y$1)+COUNTIFS(入力用シート!$C$3:$QE$3,4,入力用シート!$C$41:$QE$41,Y$1)</f>
        <v>0</v>
      </c>
      <c r="Z190" s="12">
        <f>5*COUNTIFS(入力用シート!$C$3:$QE$3,4,入力用シート!$C$37:$QE$37,Z$1)+4*COUNTIFS(入力用シート!$C$3:$QE$3,4,入力用シート!$C$38:$QE$38,Z$1)+3*COUNTIFS(入力用シート!$C$3:$QE$3,4,入力用シート!$C$39:$QE$39,Z$1)+2*COUNTIFS(入力用シート!$C$3:$QE$3,4,入力用シート!$C$40:$QE$40,Z$1)+COUNTIFS(入力用シート!$C$3:$QE$3,4,入力用シート!$C$41:$QE$41,Z$1)</f>
        <v>0</v>
      </c>
      <c r="AA190" s="53">
        <f>5*COUNTIFS(入力用シート!$C$3:$QE$3,4,入力用シート!$C$37:$QE$37,AA$1)+4*COUNTIFS(入力用シート!$C$3:$QE$3,4,入力用シート!$C$38:$QE$38,AA$1)+3*COUNTIFS(入力用シート!$C$3:$QE$3,4,入力用シート!$C$39:$QE$39,AA$1)+2*COUNTIFS(入力用シート!$C$3:$QE$3,4,入力用シート!$C$40:$QE$40,AA$1)+COUNTIFS(入力用シート!$C$3:$QE$3,4,入力用シート!$C$41:$QE$41,AA$1)</f>
        <v>0</v>
      </c>
      <c r="AB190" s="53">
        <f>5*COUNTIFS(入力用シート!$C$3:$QE$3,4,入力用シート!$C$37:$QE$37,AB$1)+4*COUNTIFS(入力用シート!$C$3:$QE$3,4,入力用シート!$C$38:$QE$38,AB$1)+3*COUNTIFS(入力用シート!$C$3:$QE$3,4,入力用シート!$C$39:$QE$39,AB$1)+2*COUNTIFS(入力用シート!$C$3:$QE$3,4,入力用シート!$C$40:$QE$40,AB$1)+COUNTIFS(入力用シート!$C$3:$QE$3,4,入力用シート!$C$41:$QE$41,AB$1)</f>
        <v>0</v>
      </c>
      <c r="AC190" s="53">
        <f>5*COUNTIFS(入力用シート!$C$3:$QE$3,4,入力用シート!$C$37:$QE$37,AC$1)+4*COUNTIFS(入力用シート!$C$3:$QE$3,4,入力用シート!$C$38:$QE$38,AC$1)+3*COUNTIFS(入力用シート!$C$3:$QE$3,4,入力用シート!$C$39:$QE$39,AC$1)+2*COUNTIFS(入力用シート!$C$3:$QE$3,4,入力用シート!$C$40:$QE$40,AC$1)+COUNTIFS(入力用シート!$C$3:$QE$3,4,入力用シート!$C$41:$QE$41,AC$1)</f>
        <v>0</v>
      </c>
      <c r="AD190" s="53">
        <f>5*COUNTIFS(入力用シート!$C$3:$QE$3,4,入力用シート!$C$37:$QE$37,AD$1)+4*COUNTIFS(入力用シート!$C$3:$QE$3,4,入力用シート!$C$38:$QE$38,AD$1)+3*COUNTIFS(入力用シート!$C$3:$QE$3,4,入力用シート!$C$39:$QE$39,AD$1)+2*COUNTIFS(入力用シート!$C$3:$QE$3,4,入力用シート!$C$40:$QE$40,AD$1)+COUNTIFS(入力用シート!$C$3:$QE$3,4,入力用シート!$C$41:$QE$41,AD$1)</f>
        <v>0</v>
      </c>
      <c r="AE190" s="53">
        <f>5*COUNTIFS(入力用シート!$C$3:$QE$3,4,入力用シート!$C$37:$QE$37,AE$1)+4*COUNTIFS(入力用シート!$C$3:$QE$3,4,入力用シート!$C$38:$QE$38,AE$1)+3*COUNTIFS(入力用シート!$C$3:$QE$3,4,入力用シート!$C$39:$QE$39,AE$1)+2*COUNTIFS(入力用シート!$C$3:$QE$3,4,入力用シート!$C$40:$QE$40,AE$1)+COUNTIFS(入力用シート!$C$3:$QE$3,4,入力用シート!$C$41:$QE$41,AE$1)</f>
        <v>0</v>
      </c>
      <c r="AF190" s="53">
        <f>5*COUNTIFS(入力用シート!$C$3:$QE$3,4,入力用シート!$C$37:$QE$37,AF$1)+4*COUNTIFS(入力用シート!$C$3:$QE$3,4,入力用シート!$C$38:$QE$38,AF$1)+3*COUNTIFS(入力用シート!$C$3:$QE$3,4,入力用シート!$C$39:$QE$39,AF$1)+2*COUNTIFS(入力用シート!$C$3:$QE$3,4,入力用シート!$C$40:$QE$40,AF$1)+COUNTIFS(入力用シート!$C$3:$QE$3,4,入力用シート!$C$41:$QE$41,AF$1)</f>
        <v>0</v>
      </c>
      <c r="AG190" s="53">
        <f>5*COUNTIFS(入力用シート!$C$3:$QE$3,4,入力用シート!$C$37:$QE$37,AG$1)+4*COUNTIFS(入力用シート!$C$3:$QE$3,4,入力用シート!$C$38:$QE$38,AG$1)+3*COUNTIFS(入力用シート!$C$3:$QE$3,4,入力用シート!$C$39:$QE$39,AG$1)+2*COUNTIFS(入力用シート!$C$3:$QE$3,4,入力用シート!$C$40:$QE$40,AG$1)+COUNTIFS(入力用シート!$C$3:$QE$3,4,入力用シート!$C$41:$QE$41,AG$1)</f>
        <v>0</v>
      </c>
    </row>
    <row r="191" spans="1:33" ht="14.25" thickBot="1">
      <c r="A191" s="48" t="s">
        <v>89</v>
      </c>
      <c r="B191" s="54">
        <f>5*COUNTIFS(入力用シート!$C$3:$QE$3,5,入力用シート!$C$37:$QE$37,B$1)+4*COUNTIFS(入力用シート!$C$3:$QE$3,5,入力用シート!$C$38:$QE$38,B$1)+3*COUNTIFS(入力用シート!$C$3:$QE$3,5,入力用シート!$C$39:$QE$39,B$1)+2*COUNTIFS(入力用シート!$C$3:$QE$3,5,入力用シート!$C$40:$QE$40,B$1)+COUNTIFS(入力用シート!$C$3:$QE$3,5,入力用シート!$C$41:$QE$41,B$1)</f>
        <v>0</v>
      </c>
      <c r="C191" s="54">
        <f>5*COUNTIFS(入力用シート!$C$3:$QE$3,5,入力用シート!$C$37:$QE$37,C$1)+4*COUNTIFS(入力用シート!$C$3:$QE$3,5,入力用シート!$C$38:$QE$38,C$1)+3*COUNTIFS(入力用シート!$C$3:$QE$3,5,入力用シート!$C$39:$QE$39,C$1)+2*COUNTIFS(入力用シート!$C$3:$QE$3,5,入力用シート!$C$40:$QE$40,C$1)+COUNTIFS(入力用シート!$C$3:$QE$3,5,入力用シート!$C$41:$QE$41,C$1)</f>
        <v>0</v>
      </c>
      <c r="D191" s="54">
        <f>5*COUNTIFS(入力用シート!$C$3:$QE$3,5,入力用シート!$C$37:$QE$37,D$1)+4*COUNTIFS(入力用シート!$C$3:$QE$3,5,入力用シート!$C$38:$QE$38,D$1)+3*COUNTIFS(入力用シート!$C$3:$QE$3,5,入力用シート!$C$39:$QE$39,D$1)+2*COUNTIFS(入力用シート!$C$3:$QE$3,5,入力用シート!$C$40:$QE$40,D$1)+COUNTIFS(入力用シート!$C$3:$QE$3,5,入力用シート!$C$41:$QE$41,D$1)</f>
        <v>0</v>
      </c>
      <c r="E191" s="54">
        <f>5*COUNTIFS(入力用シート!$C$3:$QE$3,5,入力用シート!$C$37:$QE$37,E$1)+4*COUNTIFS(入力用シート!$C$3:$QE$3,5,入力用シート!$C$38:$QE$38,E$1)+3*COUNTIFS(入力用シート!$C$3:$QE$3,5,入力用シート!$C$39:$QE$39,E$1)+2*COUNTIFS(入力用シート!$C$3:$QE$3,5,入力用シート!$C$40:$QE$40,E$1)+COUNTIFS(入力用シート!$C$3:$QE$3,5,入力用シート!$C$41:$QE$41,E$1)</f>
        <v>0</v>
      </c>
      <c r="F191" s="54">
        <f>5*COUNTIFS(入力用シート!$C$3:$QE$3,5,入力用シート!$C$37:$QE$37,F$1)+4*COUNTIFS(入力用シート!$C$3:$QE$3,5,入力用シート!$C$38:$QE$38,F$1)+3*COUNTIFS(入力用シート!$C$3:$QE$3,5,入力用シート!$C$39:$QE$39,F$1)+2*COUNTIFS(入力用シート!$C$3:$QE$3,5,入力用シート!$C$40:$QE$40,F$1)+COUNTIFS(入力用シート!$C$3:$QE$3,5,入力用シート!$C$41:$QE$41,F$1)</f>
        <v>0</v>
      </c>
      <c r="G191" s="54">
        <f>5*COUNTIFS(入力用シート!$C$3:$QE$3,5,入力用シート!$C$37:$QE$37,G$1)+4*COUNTIFS(入力用シート!$C$3:$QE$3,5,入力用シート!$C$38:$QE$38,G$1)+3*COUNTIFS(入力用シート!$C$3:$QE$3,5,入力用シート!$C$39:$QE$39,G$1)+2*COUNTIFS(入力用シート!$C$3:$QE$3,5,入力用シート!$C$40:$QE$40,G$1)+COUNTIFS(入力用シート!$C$3:$QE$3,5,入力用シート!$C$41:$QE$41,G$1)</f>
        <v>0</v>
      </c>
      <c r="H191" s="54">
        <f>5*COUNTIFS(入力用シート!$C$3:$QE$3,5,入力用シート!$C$37:$QE$37,H$1)+4*COUNTIFS(入力用シート!$C$3:$QE$3,5,入力用シート!$C$38:$QE$38,H$1)+3*COUNTIFS(入力用シート!$C$3:$QE$3,5,入力用シート!$C$39:$QE$39,H$1)+2*COUNTIFS(入力用シート!$C$3:$QE$3,5,入力用シート!$C$40:$QE$40,H$1)+COUNTIFS(入力用シート!$C$3:$QE$3,5,入力用シート!$C$41:$QE$41,H$1)</f>
        <v>0</v>
      </c>
      <c r="I191" s="54">
        <f>5*COUNTIFS(入力用シート!$C$3:$QE$3,5,入力用シート!$C$37:$QE$37,I$1)+4*COUNTIFS(入力用シート!$C$3:$QE$3,5,入力用シート!$C$38:$QE$38,I$1)+3*COUNTIFS(入力用シート!$C$3:$QE$3,5,入力用シート!$C$39:$QE$39,I$1)+2*COUNTIFS(入力用シート!$C$3:$QE$3,5,入力用シート!$C$40:$QE$40,I$1)+COUNTIFS(入力用シート!$C$3:$QE$3,5,入力用シート!$C$41:$QE$41,I$1)</f>
        <v>0</v>
      </c>
      <c r="J191" s="54">
        <f>5*COUNTIFS(入力用シート!$C$3:$QE$3,5,入力用シート!$C$37:$QE$37,J$1)+4*COUNTIFS(入力用シート!$C$3:$QE$3,5,入力用シート!$C$38:$QE$38,J$1)+3*COUNTIFS(入力用シート!$C$3:$QE$3,5,入力用シート!$C$39:$QE$39,J$1)+2*COUNTIFS(入力用シート!$C$3:$QE$3,5,入力用シート!$C$40:$QE$40,J$1)+COUNTIFS(入力用シート!$C$3:$QE$3,5,入力用シート!$C$41:$QE$41,J$1)</f>
        <v>0</v>
      </c>
      <c r="K191" s="54">
        <f>5*COUNTIFS(入力用シート!$C$3:$QE$3,5,入力用シート!$C$37:$QE$37,K$1)+4*COUNTIFS(入力用シート!$C$3:$QE$3,5,入力用シート!$C$38:$QE$38,K$1)+3*COUNTIFS(入力用シート!$C$3:$QE$3,5,入力用シート!$C$39:$QE$39,K$1)+2*COUNTIFS(入力用シート!$C$3:$QE$3,5,入力用シート!$C$40:$QE$40,K$1)+COUNTIFS(入力用シート!$C$3:$QE$3,5,入力用シート!$C$41:$QE$41,K$1)</f>
        <v>0</v>
      </c>
      <c r="L191" s="54">
        <f>5*COUNTIFS(入力用シート!$C$3:$QE$3,5,入力用シート!$C$37:$QE$37,L$1)+4*COUNTIFS(入力用シート!$C$3:$QE$3,5,入力用シート!$C$38:$QE$38,L$1)+3*COUNTIFS(入力用シート!$C$3:$QE$3,5,入力用シート!$C$39:$QE$39,L$1)+2*COUNTIFS(入力用シート!$C$3:$QE$3,5,入力用シート!$C$40:$QE$40,L$1)+COUNTIFS(入力用シート!$C$3:$QE$3,5,入力用シート!$C$41:$QE$41,L$1)</f>
        <v>0</v>
      </c>
      <c r="M191" s="54">
        <f>5*COUNTIFS(入力用シート!$C$3:$QE$3,5,入力用シート!$C$37:$QE$37,M$1)+4*COUNTIFS(入力用シート!$C$3:$QE$3,5,入力用シート!$C$38:$QE$38,M$1)+3*COUNTIFS(入力用シート!$C$3:$QE$3,5,入力用シート!$C$39:$QE$39,M$1)+2*COUNTIFS(入力用シート!$C$3:$QE$3,5,入力用シート!$C$40:$QE$40,M$1)+COUNTIFS(入力用シート!$C$3:$QE$3,5,入力用シート!$C$41:$QE$41,M$1)</f>
        <v>0</v>
      </c>
      <c r="N191" s="54">
        <f>5*COUNTIFS(入力用シート!$C$3:$QE$3,5,入力用シート!$C$37:$QE$37,N$1)+4*COUNTIFS(入力用シート!$C$3:$QE$3,5,入力用シート!$C$38:$QE$38,N$1)+3*COUNTIFS(入力用シート!$C$3:$QE$3,5,入力用シート!$C$39:$QE$39,N$1)+2*COUNTIFS(入力用シート!$C$3:$QE$3,5,入力用シート!$C$40:$QE$40,N$1)+COUNTIFS(入力用シート!$C$3:$QE$3,5,入力用シート!$C$41:$QE$41,N$1)</f>
        <v>0</v>
      </c>
      <c r="O191" s="54">
        <f>5*COUNTIFS(入力用シート!$C$3:$QE$3,5,入力用シート!$C$37:$QE$37,O$1)+4*COUNTIFS(入力用シート!$C$3:$QE$3,5,入力用シート!$C$38:$QE$38,O$1)+3*COUNTIFS(入力用シート!$C$3:$QE$3,5,入力用シート!$C$39:$QE$39,O$1)+2*COUNTIFS(入力用シート!$C$3:$QE$3,5,入力用シート!$C$40:$QE$40,O$1)+COUNTIFS(入力用シート!$C$3:$QE$3,5,入力用シート!$C$41:$QE$41,O$1)</f>
        <v>0</v>
      </c>
      <c r="P191" s="54">
        <f>5*COUNTIFS(入力用シート!$C$3:$QE$3,5,入力用シート!$C$37:$QE$37,P$1)+4*COUNTIFS(入力用シート!$C$3:$QE$3,5,入力用シート!$C$38:$QE$38,P$1)+3*COUNTIFS(入力用シート!$C$3:$QE$3,5,入力用シート!$C$39:$QE$39,P$1)+2*COUNTIFS(入力用シート!$C$3:$QE$3,5,入力用シート!$C$40:$QE$40,P$1)+COUNTIFS(入力用シート!$C$3:$QE$3,5,入力用シート!$C$41:$QE$41,P$1)</f>
        <v>0</v>
      </c>
      <c r="Q191" s="54">
        <f>5*COUNTIFS(入力用シート!$C$3:$QE$3,5,入力用シート!$C$37:$QE$37,Q$1)+4*COUNTIFS(入力用シート!$C$3:$QE$3,5,入力用シート!$C$38:$QE$38,Q$1)+3*COUNTIFS(入力用シート!$C$3:$QE$3,5,入力用シート!$C$39:$QE$39,Q$1)+2*COUNTIFS(入力用シート!$C$3:$QE$3,5,入力用シート!$C$40:$QE$40,Q$1)+COUNTIFS(入力用シート!$C$3:$QE$3,5,入力用シート!$C$41:$QE$41,Q$1)</f>
        <v>0</v>
      </c>
      <c r="R191" s="54">
        <f>5*COUNTIFS(入力用シート!$C$3:$QE$3,5,入力用シート!$C$37:$QE$37,R$1)+4*COUNTIFS(入力用シート!$C$3:$QE$3,5,入力用シート!$C$38:$QE$38,R$1)+3*COUNTIFS(入力用シート!$C$3:$QE$3,5,入力用シート!$C$39:$QE$39,R$1)+2*COUNTIFS(入力用シート!$C$3:$QE$3,5,入力用シート!$C$40:$QE$40,R$1)+COUNTIFS(入力用シート!$C$3:$QE$3,5,入力用シート!$C$41:$QE$41,R$1)</f>
        <v>0</v>
      </c>
      <c r="S191" s="54">
        <f>5*COUNTIFS(入力用シート!$C$3:$QE$3,5,入力用シート!$C$37:$QE$37,S$1)+4*COUNTIFS(入力用シート!$C$3:$QE$3,5,入力用シート!$C$38:$QE$38,S$1)+3*COUNTIFS(入力用シート!$C$3:$QE$3,5,入力用シート!$C$39:$QE$39,S$1)+2*COUNTIFS(入力用シート!$C$3:$QE$3,5,入力用シート!$C$40:$QE$40,S$1)+COUNTIFS(入力用シート!$C$3:$QE$3,5,入力用シート!$C$41:$QE$41,S$1)</f>
        <v>0</v>
      </c>
      <c r="T191" s="54">
        <f>5*COUNTIFS(入力用シート!$C$3:$QE$3,5,入力用シート!$C$37:$QE$37,T$1)+4*COUNTIFS(入力用シート!$C$3:$QE$3,5,入力用シート!$C$38:$QE$38,T$1)+3*COUNTIFS(入力用シート!$C$3:$QE$3,5,入力用シート!$C$39:$QE$39,T$1)+2*COUNTIFS(入力用シート!$C$3:$QE$3,5,入力用シート!$C$40:$QE$40,T$1)+COUNTIFS(入力用シート!$C$3:$QE$3,5,入力用シート!$C$41:$QE$41,T$1)</f>
        <v>0</v>
      </c>
      <c r="U191" s="54">
        <f>5*COUNTIFS(入力用シート!$C$3:$QE$3,5,入力用シート!$C$37:$QE$37,U$1)+4*COUNTIFS(入力用シート!$C$3:$QE$3,5,入力用シート!$C$38:$QE$38,U$1)+3*COUNTIFS(入力用シート!$C$3:$QE$3,5,入力用シート!$C$39:$QE$39,U$1)+2*COUNTIFS(入力用シート!$C$3:$QE$3,5,入力用シート!$C$40:$QE$40,U$1)+COUNTIFS(入力用シート!$C$3:$QE$3,5,入力用シート!$C$41:$QE$41,U$1)</f>
        <v>0</v>
      </c>
      <c r="V191" s="54">
        <f>5*COUNTIFS(入力用シート!$C$3:$QE$3,5,入力用シート!$C$37:$QE$37,V$1)+4*COUNTIFS(入力用シート!$C$3:$QE$3,5,入力用シート!$C$38:$QE$38,V$1)+3*COUNTIFS(入力用シート!$C$3:$QE$3,5,入力用シート!$C$39:$QE$39,V$1)+2*COUNTIFS(入力用シート!$C$3:$QE$3,5,入力用シート!$C$40:$QE$40,V$1)+COUNTIFS(入力用シート!$C$3:$QE$3,5,入力用シート!$C$41:$QE$41,V$1)</f>
        <v>0</v>
      </c>
      <c r="W191" s="54">
        <f>5*COUNTIFS(入力用シート!$C$3:$QE$3,5,入力用シート!$C$37:$QE$37,W$1)+4*COUNTIFS(入力用シート!$C$3:$QE$3,5,入力用シート!$C$38:$QE$38,W$1)+3*COUNTIFS(入力用シート!$C$3:$QE$3,5,入力用シート!$C$39:$QE$39,W$1)+2*COUNTIFS(入力用シート!$C$3:$QE$3,5,入力用シート!$C$40:$QE$40,W$1)+COUNTIFS(入力用シート!$C$3:$QE$3,5,入力用シート!$C$41:$QE$41,W$1)</f>
        <v>0</v>
      </c>
      <c r="X191" s="54">
        <f>5*COUNTIFS(入力用シート!$C$3:$QE$3,5,入力用シート!$C$37:$QE$37,X$1)+4*COUNTIFS(入力用シート!$C$3:$QE$3,5,入力用シート!$C$38:$QE$38,X$1)+3*COUNTIFS(入力用シート!$C$3:$QE$3,5,入力用シート!$C$39:$QE$39,X$1)+2*COUNTIFS(入力用シート!$C$3:$QE$3,5,入力用シート!$C$40:$QE$40,X$1)+COUNTIFS(入力用シート!$C$3:$QE$3,5,入力用シート!$C$41:$QE$41,X$1)</f>
        <v>0</v>
      </c>
      <c r="Y191" s="54">
        <f>5*COUNTIFS(入力用シート!$C$3:$QE$3,5,入力用シート!$C$37:$QE$37,Y$1)+4*COUNTIFS(入力用シート!$C$3:$QE$3,5,入力用シート!$C$38:$QE$38,Y$1)+3*COUNTIFS(入力用シート!$C$3:$QE$3,5,入力用シート!$C$39:$QE$39,Y$1)+2*COUNTIFS(入力用シート!$C$3:$QE$3,5,入力用シート!$C$40:$QE$40,Y$1)+COUNTIFS(入力用シート!$C$3:$QE$3,5,入力用シート!$C$41:$QE$41,Y$1)</f>
        <v>0</v>
      </c>
      <c r="Z191" s="54">
        <f>5*COUNTIFS(入力用シート!$C$3:$QE$3,5,入力用シート!$C$37:$QE$37,Z$1)+4*COUNTIFS(入力用シート!$C$3:$QE$3,5,入力用シート!$C$38:$QE$38,Z$1)+3*COUNTIFS(入力用シート!$C$3:$QE$3,5,入力用シート!$C$39:$QE$39,Z$1)+2*COUNTIFS(入力用シート!$C$3:$QE$3,5,入力用シート!$C$40:$QE$40,Z$1)+COUNTIFS(入力用シート!$C$3:$QE$3,5,入力用シート!$C$41:$QE$41,Z$1)</f>
        <v>0</v>
      </c>
      <c r="AA191" s="55">
        <f>5*COUNTIFS(入力用シート!$C$3:$QE$3,5,入力用シート!$C$37:$QE$37,AA$1)+4*COUNTIFS(入力用シート!$C$3:$QE$3,5,入力用シート!$C$38:$QE$38,AA$1)+3*COUNTIFS(入力用シート!$C$3:$QE$3,5,入力用シート!$C$39:$QE$39,AA$1)+2*COUNTIFS(入力用シート!$C$3:$QE$3,5,入力用シート!$C$40:$QE$40,AA$1)+COUNTIFS(入力用シート!$C$3:$QE$3,5,入力用シート!$C$41:$QE$41,AA$1)</f>
        <v>0</v>
      </c>
      <c r="AB191" s="55">
        <f>5*COUNTIFS(入力用シート!$C$3:$QE$3,5,入力用シート!$C$37:$QE$37,AB$1)+4*COUNTIFS(入力用シート!$C$3:$QE$3,5,入力用シート!$C$38:$QE$38,AB$1)+3*COUNTIFS(入力用シート!$C$3:$QE$3,5,入力用シート!$C$39:$QE$39,AB$1)+2*COUNTIFS(入力用シート!$C$3:$QE$3,5,入力用シート!$C$40:$QE$40,AB$1)+COUNTIFS(入力用シート!$C$3:$QE$3,5,入力用シート!$C$41:$QE$41,AB$1)</f>
        <v>0</v>
      </c>
      <c r="AC191" s="55">
        <f>5*COUNTIFS(入力用シート!$C$3:$QE$3,5,入力用シート!$C$37:$QE$37,AC$1)+4*COUNTIFS(入力用シート!$C$3:$QE$3,5,入力用シート!$C$38:$QE$38,AC$1)+3*COUNTIFS(入力用シート!$C$3:$QE$3,5,入力用シート!$C$39:$QE$39,AC$1)+2*COUNTIFS(入力用シート!$C$3:$QE$3,5,入力用シート!$C$40:$QE$40,AC$1)+COUNTIFS(入力用シート!$C$3:$QE$3,5,入力用シート!$C$41:$QE$41,AC$1)</f>
        <v>0</v>
      </c>
      <c r="AD191" s="55">
        <f>5*COUNTIFS(入力用シート!$C$3:$QE$3,5,入力用シート!$C$37:$QE$37,AD$1)+4*COUNTIFS(入力用シート!$C$3:$QE$3,5,入力用シート!$C$38:$QE$38,AD$1)+3*COUNTIFS(入力用シート!$C$3:$QE$3,5,入力用シート!$C$39:$QE$39,AD$1)+2*COUNTIFS(入力用シート!$C$3:$QE$3,5,入力用シート!$C$40:$QE$40,AD$1)+COUNTIFS(入力用シート!$C$3:$QE$3,5,入力用シート!$C$41:$QE$41,AD$1)</f>
        <v>0</v>
      </c>
      <c r="AE191" s="55">
        <f>5*COUNTIFS(入力用シート!$C$3:$QE$3,5,入力用シート!$C$37:$QE$37,AE$1)+4*COUNTIFS(入力用シート!$C$3:$QE$3,5,入力用シート!$C$38:$QE$38,AE$1)+3*COUNTIFS(入力用シート!$C$3:$QE$3,5,入力用シート!$C$39:$QE$39,AE$1)+2*COUNTIFS(入力用シート!$C$3:$QE$3,5,入力用シート!$C$40:$QE$40,AE$1)+COUNTIFS(入力用シート!$C$3:$QE$3,5,入力用シート!$C$41:$QE$41,AE$1)</f>
        <v>0</v>
      </c>
      <c r="AF191" s="55">
        <f>5*COUNTIFS(入力用シート!$C$3:$QE$3,5,入力用シート!$C$37:$QE$37,AF$1)+4*COUNTIFS(入力用シート!$C$3:$QE$3,5,入力用シート!$C$38:$QE$38,AF$1)+3*COUNTIFS(入力用シート!$C$3:$QE$3,5,入力用シート!$C$39:$QE$39,AF$1)+2*COUNTIFS(入力用シート!$C$3:$QE$3,5,入力用シート!$C$40:$QE$40,AF$1)+COUNTIFS(入力用シート!$C$3:$QE$3,5,入力用シート!$C$41:$QE$41,AF$1)</f>
        <v>0</v>
      </c>
      <c r="AG191" s="55">
        <f>5*COUNTIFS(入力用シート!$C$3:$QE$3,5,入力用シート!$C$37:$QE$37,AG$1)+4*COUNTIFS(入力用シート!$C$3:$QE$3,5,入力用シート!$C$38:$QE$38,AG$1)+3*COUNTIFS(入力用シート!$C$3:$QE$3,5,入力用シート!$C$39:$QE$39,AG$1)+2*COUNTIFS(入力用シート!$C$3:$QE$3,5,入力用シート!$C$40:$QE$40,AG$1)+COUNTIFS(入力用シート!$C$3:$QE$3,5,入力用シート!$C$41:$QE$41,AG$1)</f>
        <v>0</v>
      </c>
    </row>
    <row r="192" spans="1:33" ht="14.25" thickBot="1">
      <c r="B192" s="54">
        <f>5*COUNTIFS(入力用シート!$C$3:$QE$3,6,入力用シート!$C$37:$QE$37,B$1)+4*COUNTIFS(入力用シート!$C$3:$QE$3,6,入力用シート!$C$38:$QE$38,B$1)+3*COUNTIFS(入力用シート!$C$3:$QE$3,6,入力用シート!$C$39:$QE$39,B$1)+2*COUNTIFS(入力用シート!$C$3:$QE$3,6,入力用シート!$C$40:$QE$40,B$1)+COUNTIFS(入力用シート!$C$3:$QE$3,6,入力用シート!$C$41:$QE$41,B$1)</f>
        <v>0</v>
      </c>
      <c r="C192" s="54">
        <f>5*COUNTIFS(入力用シート!$C$3:$QE$3,6,入力用シート!$C$37:$QE$37,C$1)+4*COUNTIFS(入力用シート!$C$3:$QE$3,6,入力用シート!$C$38:$QE$38,C$1)+3*COUNTIFS(入力用シート!$C$3:$QE$3,6,入力用シート!$C$39:$QE$39,C$1)+2*COUNTIFS(入力用シート!$C$3:$QE$3,6,入力用シート!$C$40:$QE$40,C$1)+COUNTIFS(入力用シート!$C$3:$QE$3,6,入力用シート!$C$41:$QE$41,C$1)</f>
        <v>0</v>
      </c>
      <c r="D192" s="54">
        <f>5*COUNTIFS(入力用シート!$C$3:$QE$3,6,入力用シート!$C$37:$QE$37,D$1)+4*COUNTIFS(入力用シート!$C$3:$QE$3,6,入力用シート!$C$38:$QE$38,D$1)+3*COUNTIFS(入力用シート!$C$3:$QE$3,6,入力用シート!$C$39:$QE$39,D$1)+2*COUNTIFS(入力用シート!$C$3:$QE$3,6,入力用シート!$C$40:$QE$40,D$1)+COUNTIFS(入力用シート!$C$3:$QE$3,6,入力用シート!$C$41:$QE$41,D$1)</f>
        <v>0</v>
      </c>
      <c r="E192" s="54">
        <f>5*COUNTIFS(入力用シート!$C$3:$QE$3,6,入力用シート!$C$37:$QE$37,E$1)+4*COUNTIFS(入力用シート!$C$3:$QE$3,6,入力用シート!$C$38:$QE$38,E$1)+3*COUNTIFS(入力用シート!$C$3:$QE$3,6,入力用シート!$C$39:$QE$39,E$1)+2*COUNTIFS(入力用シート!$C$3:$QE$3,6,入力用シート!$C$40:$QE$40,E$1)+COUNTIFS(入力用シート!$C$3:$QE$3,6,入力用シート!$C$41:$QE$41,E$1)</f>
        <v>0</v>
      </c>
      <c r="F192" s="54">
        <f>5*COUNTIFS(入力用シート!$C$3:$QE$3,6,入力用シート!$C$37:$QE$37,F$1)+4*COUNTIFS(入力用シート!$C$3:$QE$3,6,入力用シート!$C$38:$QE$38,F$1)+3*COUNTIFS(入力用シート!$C$3:$QE$3,6,入力用シート!$C$39:$QE$39,F$1)+2*COUNTIFS(入力用シート!$C$3:$QE$3,6,入力用シート!$C$40:$QE$40,F$1)+COUNTIFS(入力用シート!$C$3:$QE$3,6,入力用シート!$C$41:$QE$41,F$1)</f>
        <v>0</v>
      </c>
      <c r="G192" s="54">
        <f>5*COUNTIFS(入力用シート!$C$3:$QE$3,6,入力用シート!$C$37:$QE$37,G$1)+4*COUNTIFS(入力用シート!$C$3:$QE$3,6,入力用シート!$C$38:$QE$38,G$1)+3*COUNTIFS(入力用シート!$C$3:$QE$3,6,入力用シート!$C$39:$QE$39,G$1)+2*COUNTIFS(入力用シート!$C$3:$QE$3,6,入力用シート!$C$40:$QE$40,G$1)+COUNTIFS(入力用シート!$C$3:$QE$3,6,入力用シート!$C$41:$QE$41,G$1)</f>
        <v>0</v>
      </c>
      <c r="H192" s="54">
        <f>5*COUNTIFS(入力用シート!$C$3:$QE$3,6,入力用シート!$C$37:$QE$37,H$1)+4*COUNTIFS(入力用シート!$C$3:$QE$3,6,入力用シート!$C$38:$QE$38,H$1)+3*COUNTIFS(入力用シート!$C$3:$QE$3,6,入力用シート!$C$39:$QE$39,H$1)+2*COUNTIFS(入力用シート!$C$3:$QE$3,6,入力用シート!$C$40:$QE$40,H$1)+COUNTIFS(入力用シート!$C$3:$QE$3,6,入力用シート!$C$41:$QE$41,H$1)</f>
        <v>0</v>
      </c>
      <c r="I192" s="54">
        <f>5*COUNTIFS(入力用シート!$C$3:$QE$3,6,入力用シート!$C$37:$QE$37,I$1)+4*COUNTIFS(入力用シート!$C$3:$QE$3,6,入力用シート!$C$38:$QE$38,I$1)+3*COUNTIFS(入力用シート!$C$3:$QE$3,6,入力用シート!$C$39:$QE$39,I$1)+2*COUNTIFS(入力用シート!$C$3:$QE$3,6,入力用シート!$C$40:$QE$40,I$1)+COUNTIFS(入力用シート!$C$3:$QE$3,6,入力用シート!$C$41:$QE$41,I$1)</f>
        <v>0</v>
      </c>
      <c r="J192" s="54">
        <f>5*COUNTIFS(入力用シート!$C$3:$QE$3,6,入力用シート!$C$37:$QE$37,J$1)+4*COUNTIFS(入力用シート!$C$3:$QE$3,6,入力用シート!$C$38:$QE$38,J$1)+3*COUNTIFS(入力用シート!$C$3:$QE$3,6,入力用シート!$C$39:$QE$39,J$1)+2*COUNTIFS(入力用シート!$C$3:$QE$3,6,入力用シート!$C$40:$QE$40,J$1)+COUNTIFS(入力用シート!$C$3:$QE$3,6,入力用シート!$C$41:$QE$41,J$1)</f>
        <v>0</v>
      </c>
      <c r="K192" s="54">
        <f>5*COUNTIFS(入力用シート!$C$3:$QE$3,6,入力用シート!$C$37:$QE$37,K$1)+4*COUNTIFS(入力用シート!$C$3:$QE$3,6,入力用シート!$C$38:$QE$38,K$1)+3*COUNTIFS(入力用シート!$C$3:$QE$3,6,入力用シート!$C$39:$QE$39,K$1)+2*COUNTIFS(入力用シート!$C$3:$QE$3,6,入力用シート!$C$40:$QE$40,K$1)+COUNTIFS(入力用シート!$C$3:$QE$3,6,入力用シート!$C$41:$QE$41,K$1)</f>
        <v>0</v>
      </c>
      <c r="L192" s="54">
        <f>5*COUNTIFS(入力用シート!$C$3:$QE$3,6,入力用シート!$C$37:$QE$37,L$1)+4*COUNTIFS(入力用シート!$C$3:$QE$3,6,入力用シート!$C$38:$QE$38,L$1)+3*COUNTIFS(入力用シート!$C$3:$QE$3,6,入力用シート!$C$39:$QE$39,L$1)+2*COUNTIFS(入力用シート!$C$3:$QE$3,6,入力用シート!$C$40:$QE$40,L$1)+COUNTIFS(入力用シート!$C$3:$QE$3,6,入力用シート!$C$41:$QE$41,L$1)</f>
        <v>0</v>
      </c>
      <c r="M192" s="54">
        <f>5*COUNTIFS(入力用シート!$C$3:$QE$3,6,入力用シート!$C$37:$QE$37,M$1)+4*COUNTIFS(入力用シート!$C$3:$QE$3,6,入力用シート!$C$38:$QE$38,M$1)+3*COUNTIFS(入力用シート!$C$3:$QE$3,6,入力用シート!$C$39:$QE$39,M$1)+2*COUNTIFS(入力用シート!$C$3:$QE$3,6,入力用シート!$C$40:$QE$40,M$1)+COUNTIFS(入力用シート!$C$3:$QE$3,6,入力用シート!$C$41:$QE$41,M$1)</f>
        <v>0</v>
      </c>
      <c r="N192" s="54">
        <f>5*COUNTIFS(入力用シート!$C$3:$QE$3,6,入力用シート!$C$37:$QE$37,N$1)+4*COUNTIFS(入力用シート!$C$3:$QE$3,6,入力用シート!$C$38:$QE$38,N$1)+3*COUNTIFS(入力用シート!$C$3:$QE$3,6,入力用シート!$C$39:$QE$39,N$1)+2*COUNTIFS(入力用シート!$C$3:$QE$3,6,入力用シート!$C$40:$QE$40,N$1)+COUNTIFS(入力用シート!$C$3:$QE$3,6,入力用シート!$C$41:$QE$41,N$1)</f>
        <v>0</v>
      </c>
      <c r="O192" s="54">
        <f>5*COUNTIFS(入力用シート!$C$3:$QE$3,6,入力用シート!$C$37:$QE$37,O$1)+4*COUNTIFS(入力用シート!$C$3:$QE$3,6,入力用シート!$C$38:$QE$38,O$1)+3*COUNTIFS(入力用シート!$C$3:$QE$3,6,入力用シート!$C$39:$QE$39,O$1)+2*COUNTIFS(入力用シート!$C$3:$QE$3,6,入力用シート!$C$40:$QE$40,O$1)+COUNTIFS(入力用シート!$C$3:$QE$3,6,入力用シート!$C$41:$QE$41,O$1)</f>
        <v>0</v>
      </c>
      <c r="P192" s="54">
        <f>5*COUNTIFS(入力用シート!$C$3:$QE$3,6,入力用シート!$C$37:$QE$37,P$1)+4*COUNTIFS(入力用シート!$C$3:$QE$3,6,入力用シート!$C$38:$QE$38,P$1)+3*COUNTIFS(入力用シート!$C$3:$QE$3,6,入力用シート!$C$39:$QE$39,P$1)+2*COUNTIFS(入力用シート!$C$3:$QE$3,6,入力用シート!$C$40:$QE$40,P$1)+COUNTIFS(入力用シート!$C$3:$QE$3,6,入力用シート!$C$41:$QE$41,P$1)</f>
        <v>0</v>
      </c>
      <c r="Q192" s="54">
        <f>5*COUNTIFS(入力用シート!$C$3:$QE$3,6,入力用シート!$C$37:$QE$37,Q$1)+4*COUNTIFS(入力用シート!$C$3:$QE$3,6,入力用シート!$C$38:$QE$38,Q$1)+3*COUNTIFS(入力用シート!$C$3:$QE$3,6,入力用シート!$C$39:$QE$39,Q$1)+2*COUNTIFS(入力用シート!$C$3:$QE$3,6,入力用シート!$C$40:$QE$40,Q$1)+COUNTIFS(入力用シート!$C$3:$QE$3,6,入力用シート!$C$41:$QE$41,Q$1)</f>
        <v>0</v>
      </c>
      <c r="R192" s="54">
        <f>5*COUNTIFS(入力用シート!$C$3:$QE$3,6,入力用シート!$C$37:$QE$37,R$1)+4*COUNTIFS(入力用シート!$C$3:$QE$3,6,入力用シート!$C$38:$QE$38,R$1)+3*COUNTIFS(入力用シート!$C$3:$QE$3,6,入力用シート!$C$39:$QE$39,R$1)+2*COUNTIFS(入力用シート!$C$3:$QE$3,6,入力用シート!$C$40:$QE$40,R$1)+COUNTIFS(入力用シート!$C$3:$QE$3,6,入力用シート!$C$41:$QE$41,R$1)</f>
        <v>0</v>
      </c>
      <c r="S192" s="54">
        <f>5*COUNTIFS(入力用シート!$C$3:$QE$3,6,入力用シート!$C$37:$QE$37,S$1)+4*COUNTIFS(入力用シート!$C$3:$QE$3,6,入力用シート!$C$38:$QE$38,S$1)+3*COUNTIFS(入力用シート!$C$3:$QE$3,6,入力用シート!$C$39:$QE$39,S$1)+2*COUNTIFS(入力用シート!$C$3:$QE$3,6,入力用シート!$C$40:$QE$40,S$1)+COUNTIFS(入力用シート!$C$3:$QE$3,6,入力用シート!$C$41:$QE$41,S$1)</f>
        <v>0</v>
      </c>
      <c r="T192" s="54">
        <f>5*COUNTIFS(入力用シート!$C$3:$QE$3,6,入力用シート!$C$37:$QE$37,T$1)+4*COUNTIFS(入力用シート!$C$3:$QE$3,6,入力用シート!$C$38:$QE$38,T$1)+3*COUNTIFS(入力用シート!$C$3:$QE$3,6,入力用シート!$C$39:$QE$39,T$1)+2*COUNTIFS(入力用シート!$C$3:$QE$3,6,入力用シート!$C$40:$QE$40,T$1)+COUNTIFS(入力用シート!$C$3:$QE$3,6,入力用シート!$C$41:$QE$41,T$1)</f>
        <v>0</v>
      </c>
      <c r="U192" s="54">
        <f>5*COUNTIFS(入力用シート!$C$3:$QE$3,6,入力用シート!$C$37:$QE$37,U$1)+4*COUNTIFS(入力用シート!$C$3:$QE$3,6,入力用シート!$C$38:$QE$38,U$1)+3*COUNTIFS(入力用シート!$C$3:$QE$3,6,入力用シート!$C$39:$QE$39,U$1)+2*COUNTIFS(入力用シート!$C$3:$QE$3,6,入力用シート!$C$40:$QE$40,U$1)+COUNTIFS(入力用シート!$C$3:$QE$3,6,入力用シート!$C$41:$QE$41,U$1)</f>
        <v>0</v>
      </c>
      <c r="V192" s="54">
        <f>5*COUNTIFS(入力用シート!$C$3:$QE$3,6,入力用シート!$C$37:$QE$37,V$1)+4*COUNTIFS(入力用シート!$C$3:$QE$3,6,入力用シート!$C$38:$QE$38,V$1)+3*COUNTIFS(入力用シート!$C$3:$QE$3,6,入力用シート!$C$39:$QE$39,V$1)+2*COUNTIFS(入力用シート!$C$3:$QE$3,6,入力用シート!$C$40:$QE$40,V$1)+COUNTIFS(入力用シート!$C$3:$QE$3,6,入力用シート!$C$41:$QE$41,V$1)</f>
        <v>0</v>
      </c>
      <c r="W192" s="54">
        <f>5*COUNTIFS(入力用シート!$C$3:$QE$3,6,入力用シート!$C$37:$QE$37,W$1)+4*COUNTIFS(入力用シート!$C$3:$QE$3,6,入力用シート!$C$38:$QE$38,W$1)+3*COUNTIFS(入力用シート!$C$3:$QE$3,6,入力用シート!$C$39:$QE$39,W$1)+2*COUNTIFS(入力用シート!$C$3:$QE$3,6,入力用シート!$C$40:$QE$40,W$1)+COUNTIFS(入力用シート!$C$3:$QE$3,6,入力用シート!$C$41:$QE$41,W$1)</f>
        <v>0</v>
      </c>
      <c r="X192" s="54">
        <f>5*COUNTIFS(入力用シート!$C$3:$QE$3,6,入力用シート!$C$37:$QE$37,X$1)+4*COUNTIFS(入力用シート!$C$3:$QE$3,6,入力用シート!$C$38:$QE$38,X$1)+3*COUNTIFS(入力用シート!$C$3:$QE$3,6,入力用シート!$C$39:$QE$39,X$1)+2*COUNTIFS(入力用シート!$C$3:$QE$3,6,入力用シート!$C$40:$QE$40,X$1)+COUNTIFS(入力用シート!$C$3:$QE$3,6,入力用シート!$C$41:$QE$41,X$1)</f>
        <v>0</v>
      </c>
      <c r="Y192" s="54">
        <f>5*COUNTIFS(入力用シート!$C$3:$QE$3,6,入力用シート!$C$37:$QE$37,Y$1)+4*COUNTIFS(入力用シート!$C$3:$QE$3,6,入力用シート!$C$38:$QE$38,Y$1)+3*COUNTIFS(入力用シート!$C$3:$QE$3,6,入力用シート!$C$39:$QE$39,Y$1)+2*COUNTIFS(入力用シート!$C$3:$QE$3,6,入力用シート!$C$40:$QE$40,Y$1)+COUNTIFS(入力用シート!$C$3:$QE$3,6,入力用シート!$C$41:$QE$41,Y$1)</f>
        <v>0</v>
      </c>
      <c r="Z192" s="54">
        <f>5*COUNTIFS(入力用シート!$C$3:$QE$3,6,入力用シート!$C$37:$QE$37,Z$1)+4*COUNTIFS(入力用シート!$C$3:$QE$3,6,入力用シート!$C$38:$QE$38,Z$1)+3*COUNTIFS(入力用シート!$C$3:$QE$3,6,入力用シート!$C$39:$QE$39,Z$1)+2*COUNTIFS(入力用シート!$C$3:$QE$3,6,入力用シート!$C$40:$QE$40,Z$1)+COUNTIFS(入力用シート!$C$3:$QE$3,6,入力用シート!$C$41:$QE$41,Z$1)</f>
        <v>0</v>
      </c>
      <c r="AA192" s="54">
        <f>5*COUNTIFS(入力用シート!$C$3:$QE$3,6,入力用シート!$C$37:$QE$37,AA$1)+4*COUNTIFS(入力用シート!$C$3:$QE$3,6,入力用シート!$C$38:$QE$38,AA$1)+3*COUNTIFS(入力用シート!$C$3:$QE$3,6,入力用シート!$C$39:$QE$39,AA$1)+2*COUNTIFS(入力用シート!$C$3:$QE$3,6,入力用シート!$C$40:$QE$40,AA$1)+COUNTIFS(入力用シート!$C$3:$QE$3,6,入力用シート!$C$41:$QE$41,AA$1)</f>
        <v>0</v>
      </c>
      <c r="AB192" s="54">
        <f>5*COUNTIFS(入力用シート!$C$3:$QE$3,6,入力用シート!$C$37:$QE$37,AB$1)+4*COUNTIFS(入力用シート!$C$3:$QE$3,6,入力用シート!$C$38:$QE$38,AB$1)+3*COUNTIFS(入力用シート!$C$3:$QE$3,6,入力用シート!$C$39:$QE$39,AB$1)+2*COUNTIFS(入力用シート!$C$3:$QE$3,6,入力用シート!$C$40:$QE$40,AB$1)+COUNTIFS(入力用シート!$C$3:$QE$3,6,入力用シート!$C$41:$QE$41,AB$1)</f>
        <v>0</v>
      </c>
      <c r="AC192" s="54">
        <f>5*COUNTIFS(入力用シート!$C$3:$QE$3,6,入力用シート!$C$37:$QE$37,AC$1)+4*COUNTIFS(入力用シート!$C$3:$QE$3,6,入力用シート!$C$38:$QE$38,AC$1)+3*COUNTIFS(入力用シート!$C$3:$QE$3,6,入力用シート!$C$39:$QE$39,AC$1)+2*COUNTIFS(入力用シート!$C$3:$QE$3,6,入力用シート!$C$40:$QE$40,AC$1)+COUNTIFS(入力用シート!$C$3:$QE$3,6,入力用シート!$C$41:$QE$41,AC$1)</f>
        <v>0</v>
      </c>
      <c r="AD192" s="54">
        <f>5*COUNTIFS(入力用シート!$C$3:$QE$3,6,入力用シート!$C$37:$QE$37,AD$1)+4*COUNTIFS(入力用シート!$C$3:$QE$3,6,入力用シート!$C$38:$QE$38,AD$1)+3*COUNTIFS(入力用シート!$C$3:$QE$3,6,入力用シート!$C$39:$QE$39,AD$1)+2*COUNTIFS(入力用シート!$C$3:$QE$3,6,入力用シート!$C$40:$QE$40,AD$1)+COUNTIFS(入力用シート!$C$3:$QE$3,6,入力用シート!$C$41:$QE$41,AD$1)</f>
        <v>0</v>
      </c>
      <c r="AE192" s="54">
        <f>5*COUNTIFS(入力用シート!$C$3:$QE$3,6,入力用シート!$C$37:$QE$37,AE$1)+4*COUNTIFS(入力用シート!$C$3:$QE$3,6,入力用シート!$C$38:$QE$38,AE$1)+3*COUNTIFS(入力用シート!$C$3:$QE$3,6,入力用シート!$C$39:$QE$39,AE$1)+2*COUNTIFS(入力用シート!$C$3:$QE$3,6,入力用シート!$C$40:$QE$40,AE$1)+COUNTIFS(入力用シート!$C$3:$QE$3,6,入力用シート!$C$41:$QE$41,AE$1)</f>
        <v>0</v>
      </c>
      <c r="AF192" s="54">
        <f>5*COUNTIFS(入力用シート!$C$3:$QE$3,6,入力用シート!$C$37:$QE$37,AF$1)+4*COUNTIFS(入力用シート!$C$3:$QE$3,6,入力用シート!$C$38:$QE$38,AF$1)+3*COUNTIFS(入力用シート!$C$3:$QE$3,6,入力用シート!$C$39:$QE$39,AF$1)+2*COUNTIFS(入力用シート!$C$3:$QE$3,6,入力用シート!$C$40:$QE$40,AF$1)+COUNTIFS(入力用シート!$C$3:$QE$3,6,入力用シート!$C$41:$QE$41,AF$1)</f>
        <v>0</v>
      </c>
      <c r="AG192" s="54">
        <f>5*COUNTIFS(入力用シート!$C$3:$QE$3,6,入力用シート!$C$37:$QE$37,AG$1)+4*COUNTIFS(入力用シート!$C$3:$QE$3,6,入力用シート!$C$38:$QE$38,AG$1)+3*COUNTIFS(入力用シート!$C$3:$QE$3,6,入力用シート!$C$39:$QE$39,AG$1)+2*COUNTIFS(入力用シート!$C$3:$QE$3,6,入力用シート!$C$40:$QE$40,AG$1)+COUNTIFS(入力用シート!$C$3:$QE$3,6,入力用シート!$C$41:$QE$41,AG$1)</f>
        <v>0</v>
      </c>
    </row>
    <row r="193" spans="1:30">
      <c r="A193" s="46"/>
      <c r="B193" s="46"/>
      <c r="C193" s="46" t="s">
        <v>16</v>
      </c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</row>
    <row r="194" spans="1:30">
      <c r="A194" s="46"/>
      <c r="B194" s="46"/>
      <c r="C194" s="46" t="s">
        <v>17</v>
      </c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9"/>
  <sheetViews>
    <sheetView topLeftCell="A70" zoomScale="87" zoomScaleNormal="87" workbookViewId="0">
      <selection activeCell="B84" sqref="B84"/>
    </sheetView>
  </sheetViews>
  <sheetFormatPr defaultRowHeight="13.5"/>
  <cols>
    <col min="1" max="1" width="17.875" customWidth="1"/>
    <col min="9" max="9" width="9" customWidth="1"/>
  </cols>
  <sheetData>
    <row r="1" spans="1:20" ht="14.25" thickBot="1">
      <c r="B1" t="s">
        <v>458</v>
      </c>
    </row>
    <row r="2" spans="1:20">
      <c r="B2" s="2" t="s">
        <v>164</v>
      </c>
      <c r="C2" s="3" t="s">
        <v>165</v>
      </c>
      <c r="D2" s="4" t="s">
        <v>300</v>
      </c>
    </row>
    <row r="3" spans="1:20" ht="14.25" thickBot="1">
      <c r="A3" t="str">
        <f>年齢別比較!A2</f>
        <v>性別</v>
      </c>
      <c r="B3" s="13">
        <f>年齢別比較!B2</f>
        <v>0</v>
      </c>
      <c r="C3" s="14">
        <f>年齢別比較!C2</f>
        <v>0</v>
      </c>
      <c r="D3" s="15">
        <f>B3+C3</f>
        <v>0</v>
      </c>
    </row>
    <row r="4" spans="1:20">
      <c r="B4" s="3" t="s">
        <v>75</v>
      </c>
      <c r="C4" s="3" t="s">
        <v>76</v>
      </c>
      <c r="D4" s="3" t="s">
        <v>77</v>
      </c>
      <c r="E4" s="3" t="s">
        <v>78</v>
      </c>
      <c r="F4" s="4" t="s">
        <v>79</v>
      </c>
      <c r="G4" s="4" t="s">
        <v>300</v>
      </c>
      <c r="H4" s="29" t="s">
        <v>459</v>
      </c>
    </row>
    <row r="5" spans="1:20" ht="14.25" thickBot="1">
      <c r="A5" t="str">
        <f>年齢別比較!A3</f>
        <v>世代</v>
      </c>
      <c r="B5" s="8">
        <f>年齢別比較!B3</f>
        <v>0</v>
      </c>
      <c r="C5" s="9">
        <f>年齢別比較!C3</f>
        <v>0</v>
      </c>
      <c r="D5" s="9">
        <f>年齢別比較!D3</f>
        <v>0</v>
      </c>
      <c r="E5" s="9">
        <f>年齢別比較!E3</f>
        <v>0</v>
      </c>
      <c r="F5" s="9">
        <f>年齢別比較!F3</f>
        <v>0</v>
      </c>
      <c r="G5" s="10">
        <f>SUM(B5:F5)</f>
        <v>0</v>
      </c>
    </row>
    <row r="6" spans="1:20" s="20" customFormat="1" ht="27">
      <c r="B6" s="16" t="s">
        <v>166</v>
      </c>
      <c r="C6" s="23" t="s">
        <v>167</v>
      </c>
      <c r="D6" s="23" t="s">
        <v>168</v>
      </c>
      <c r="E6" s="23" t="s">
        <v>169</v>
      </c>
      <c r="F6" s="23" t="s">
        <v>170</v>
      </c>
      <c r="G6" s="26" t="s">
        <v>171</v>
      </c>
    </row>
    <row r="7" spans="1:20" ht="14.25" thickBot="1">
      <c r="A7" t="str">
        <f>年齢別比較!A4</f>
        <v>世帯構成</v>
      </c>
      <c r="B7" s="8">
        <f>年齢別比較!B4</f>
        <v>0</v>
      </c>
      <c r="C7" s="9">
        <f>年齢別比較!C4</f>
        <v>0</v>
      </c>
      <c r="D7" s="9">
        <f>年齢別比較!D4</f>
        <v>0</v>
      </c>
      <c r="E7" s="9">
        <f>年齢別比較!E4</f>
        <v>0</v>
      </c>
      <c r="F7" s="9">
        <f>年齢別比較!F4</f>
        <v>0</v>
      </c>
      <c r="G7" s="10">
        <f>年齢別比較!G4</f>
        <v>0</v>
      </c>
    </row>
    <row r="8" spans="1:20" ht="14.25" thickBot="1">
      <c r="A8" t="str">
        <f>年齢別比較!A5</f>
        <v>雇用形態</v>
      </c>
      <c r="B8" s="8">
        <f>年齢別比較!B5</f>
        <v>0</v>
      </c>
      <c r="C8" s="9">
        <f>年齢別比較!C5</f>
        <v>0</v>
      </c>
      <c r="D8" s="9">
        <f>年齢別比較!D5</f>
        <v>0</v>
      </c>
      <c r="E8" s="9">
        <f>年齢別比較!E5</f>
        <v>0</v>
      </c>
      <c r="F8" s="10">
        <f>年齢別比較!F5</f>
        <v>0</v>
      </c>
    </row>
    <row r="10" spans="1:20" ht="14.25" thickBot="1"/>
    <row r="11" spans="1:20" s="20" customFormat="1" ht="54">
      <c r="A11" s="16"/>
      <c r="B11" s="17" t="s">
        <v>173</v>
      </c>
      <c r="C11" s="17" t="s">
        <v>174</v>
      </c>
      <c r="D11" s="17" t="s">
        <v>175</v>
      </c>
      <c r="E11" s="17" t="s">
        <v>176</v>
      </c>
      <c r="F11" s="17" t="s">
        <v>177</v>
      </c>
      <c r="G11" s="17" t="s">
        <v>178</v>
      </c>
      <c r="H11" s="17" t="s">
        <v>400</v>
      </c>
      <c r="I11" s="17" t="s">
        <v>179</v>
      </c>
      <c r="J11" s="17" t="s">
        <v>180</v>
      </c>
      <c r="K11" s="17" t="s">
        <v>181</v>
      </c>
      <c r="L11" s="17" t="s">
        <v>182</v>
      </c>
      <c r="M11" s="17" t="s">
        <v>183</v>
      </c>
      <c r="N11" s="17" t="s">
        <v>184</v>
      </c>
      <c r="O11" s="17" t="s">
        <v>185</v>
      </c>
      <c r="P11" s="17" t="s">
        <v>186</v>
      </c>
      <c r="Q11" s="17" t="s">
        <v>187</v>
      </c>
      <c r="R11" s="17" t="s">
        <v>188</v>
      </c>
      <c r="S11" s="19" t="s">
        <v>189</v>
      </c>
      <c r="T11" s="19" t="s">
        <v>399</v>
      </c>
    </row>
    <row r="12" spans="1:20">
      <c r="A12" s="5" t="str">
        <f>年齢別比較!A6</f>
        <v>悩み1位</v>
      </c>
      <c r="B12" s="6">
        <f>年齢別比較!B6</f>
        <v>0</v>
      </c>
      <c r="C12" s="6">
        <f>年齢別比較!C6</f>
        <v>0</v>
      </c>
      <c r="D12" s="6">
        <f>年齢別比較!D6</f>
        <v>0</v>
      </c>
      <c r="E12" s="6">
        <f>年齢別比較!E6</f>
        <v>0</v>
      </c>
      <c r="F12" s="6">
        <f>年齢別比較!F6</f>
        <v>0</v>
      </c>
      <c r="G12" s="6">
        <f>年齢別比較!G6</f>
        <v>0</v>
      </c>
      <c r="H12" s="6">
        <f>年齢別比較!H6</f>
        <v>0</v>
      </c>
      <c r="I12" s="6">
        <f>年齢別比較!I6</f>
        <v>0</v>
      </c>
      <c r="J12" s="6">
        <f>年齢別比較!J6</f>
        <v>0</v>
      </c>
      <c r="K12" s="6">
        <f>年齢別比較!K6</f>
        <v>0</v>
      </c>
      <c r="L12" s="6">
        <f>年齢別比較!L6</f>
        <v>0</v>
      </c>
      <c r="M12" s="6">
        <f>年齢別比較!M6</f>
        <v>0</v>
      </c>
      <c r="N12" s="6">
        <f>年齢別比較!N6</f>
        <v>0</v>
      </c>
      <c r="O12" s="6">
        <f>年齢別比較!O6</f>
        <v>0</v>
      </c>
      <c r="P12" s="6">
        <f>年齢別比較!P6</f>
        <v>0</v>
      </c>
      <c r="Q12" s="6">
        <f>年齢別比較!Q6</f>
        <v>0</v>
      </c>
      <c r="R12" s="7">
        <f>年齢別比較!R6</f>
        <v>0</v>
      </c>
      <c r="S12" s="7">
        <f>年齢別比較!S6</f>
        <v>0</v>
      </c>
      <c r="T12" s="7">
        <f>年齢別比較!T6</f>
        <v>0</v>
      </c>
    </row>
    <row r="13" spans="1:20">
      <c r="A13" s="5" t="str">
        <f>年齢別比較!A7</f>
        <v>悩み2位</v>
      </c>
      <c r="B13" s="6">
        <f>年齢別比較!B7</f>
        <v>0</v>
      </c>
      <c r="C13" s="6">
        <f>年齢別比較!C7</f>
        <v>0</v>
      </c>
      <c r="D13" s="6">
        <f>年齢別比較!D7</f>
        <v>0</v>
      </c>
      <c r="E13" s="6">
        <f>年齢別比較!E7</f>
        <v>0</v>
      </c>
      <c r="F13" s="6">
        <f>年齢別比較!F7</f>
        <v>0</v>
      </c>
      <c r="G13" s="6">
        <f>年齢別比較!G7</f>
        <v>0</v>
      </c>
      <c r="H13" s="6">
        <f>年齢別比較!H7</f>
        <v>0</v>
      </c>
      <c r="I13" s="6">
        <f>年齢別比較!I7</f>
        <v>0</v>
      </c>
      <c r="J13" s="6">
        <f>年齢別比較!J7</f>
        <v>0</v>
      </c>
      <c r="K13" s="6">
        <f>年齢別比較!K7</f>
        <v>0</v>
      </c>
      <c r="L13" s="6">
        <f>年齢別比較!L7</f>
        <v>0</v>
      </c>
      <c r="M13" s="6">
        <f>年齢別比較!M7</f>
        <v>0</v>
      </c>
      <c r="N13" s="6">
        <f>年齢別比較!N7</f>
        <v>0</v>
      </c>
      <c r="O13" s="6">
        <f>年齢別比較!O7</f>
        <v>0</v>
      </c>
      <c r="P13" s="6">
        <f>年齢別比較!P7</f>
        <v>0</v>
      </c>
      <c r="Q13" s="6">
        <f>年齢別比較!Q7</f>
        <v>0</v>
      </c>
      <c r="R13" s="7">
        <f>年齢別比較!R7</f>
        <v>0</v>
      </c>
      <c r="S13" s="7">
        <f>年齢別比較!S7</f>
        <v>0</v>
      </c>
      <c r="T13" s="7">
        <f>年齢別比較!T7</f>
        <v>0</v>
      </c>
    </row>
    <row r="14" spans="1:20">
      <c r="A14" s="5" t="str">
        <f>年齢別比較!A8</f>
        <v>悩み3位</v>
      </c>
      <c r="B14" s="6">
        <f>年齢別比較!B8</f>
        <v>0</v>
      </c>
      <c r="C14" s="6">
        <f>年齢別比較!C8</f>
        <v>0</v>
      </c>
      <c r="D14" s="6">
        <f>年齢別比較!D8</f>
        <v>0</v>
      </c>
      <c r="E14" s="6">
        <f>年齢別比較!E8</f>
        <v>0</v>
      </c>
      <c r="F14" s="6">
        <f>年齢別比較!F8</f>
        <v>0</v>
      </c>
      <c r="G14" s="6">
        <f>年齢別比較!G8</f>
        <v>0</v>
      </c>
      <c r="H14" s="6">
        <f>年齢別比較!H8</f>
        <v>0</v>
      </c>
      <c r="I14" s="6">
        <f>年齢別比較!I8</f>
        <v>0</v>
      </c>
      <c r="J14" s="6">
        <f>年齢別比較!J8</f>
        <v>0</v>
      </c>
      <c r="K14" s="6">
        <f>年齢別比較!K8</f>
        <v>0</v>
      </c>
      <c r="L14" s="6">
        <f>年齢別比較!L8</f>
        <v>0</v>
      </c>
      <c r="M14" s="6">
        <f>年齢別比較!M8</f>
        <v>0</v>
      </c>
      <c r="N14" s="6">
        <f>年齢別比較!N8</f>
        <v>0</v>
      </c>
      <c r="O14" s="6">
        <f>年齢別比較!O8</f>
        <v>0</v>
      </c>
      <c r="P14" s="6">
        <f>年齢別比較!P8</f>
        <v>0</v>
      </c>
      <c r="Q14" s="6">
        <f>年齢別比較!Q8</f>
        <v>0</v>
      </c>
      <c r="R14" s="7">
        <f>年齢別比較!R8</f>
        <v>0</v>
      </c>
      <c r="S14" s="7">
        <f>年齢別比較!S8</f>
        <v>0</v>
      </c>
      <c r="T14" s="7">
        <f>年齢別比較!T8</f>
        <v>0</v>
      </c>
    </row>
    <row r="15" spans="1:20">
      <c r="A15" s="5" t="str">
        <f>年齢別比較!A9</f>
        <v>悩み加重</v>
      </c>
      <c r="B15" s="6">
        <f>年齢別比較!B9</f>
        <v>0</v>
      </c>
      <c r="C15" s="6">
        <f>年齢別比較!C9</f>
        <v>0</v>
      </c>
      <c r="D15" s="6">
        <f>年齢別比較!D9</f>
        <v>0</v>
      </c>
      <c r="E15" s="6">
        <f>年齢別比較!E9</f>
        <v>0</v>
      </c>
      <c r="F15" s="6">
        <f>年齢別比較!F9</f>
        <v>0</v>
      </c>
      <c r="G15" s="6">
        <f>年齢別比較!G9</f>
        <v>0</v>
      </c>
      <c r="H15" s="6">
        <f>年齢別比較!H9</f>
        <v>0</v>
      </c>
      <c r="I15" s="6">
        <f>年齢別比較!I9</f>
        <v>0</v>
      </c>
      <c r="J15" s="6">
        <f>年齢別比較!J9</f>
        <v>0</v>
      </c>
      <c r="K15" s="6">
        <f>年齢別比較!K9</f>
        <v>0</v>
      </c>
      <c r="L15" s="6">
        <f>年齢別比較!L9</f>
        <v>0</v>
      </c>
      <c r="M15" s="6">
        <f>年齢別比較!M9</f>
        <v>0</v>
      </c>
      <c r="N15" s="6">
        <f>年齢別比較!N9</f>
        <v>0</v>
      </c>
      <c r="O15" s="6">
        <f>年齢別比較!O9</f>
        <v>0</v>
      </c>
      <c r="P15" s="6">
        <f>年齢別比較!P9</f>
        <v>0</v>
      </c>
      <c r="Q15" s="6">
        <f>年齢別比較!Q9</f>
        <v>0</v>
      </c>
      <c r="R15" s="7">
        <f>年齢別比較!R9</f>
        <v>0</v>
      </c>
      <c r="S15" s="7">
        <f>年齢別比較!S9</f>
        <v>0</v>
      </c>
      <c r="T15" s="7">
        <f>年齢別比較!T9</f>
        <v>0</v>
      </c>
    </row>
    <row r="16" spans="1:20">
      <c r="A16" s="5" t="e">
        <f>年齢別比較!#REF!</f>
        <v>#REF!</v>
      </c>
      <c r="B16" s="6">
        <f>年齢別比較!B10</f>
        <v>0</v>
      </c>
      <c r="C16" s="6">
        <f>年齢別比較!C10</f>
        <v>0</v>
      </c>
      <c r="D16" s="6">
        <f>年齢別比較!D10</f>
        <v>0</v>
      </c>
      <c r="E16" s="6">
        <f>年齢別比較!E10</f>
        <v>0</v>
      </c>
      <c r="F16" s="6">
        <f>年齢別比較!F10</f>
        <v>0</v>
      </c>
      <c r="G16" s="6">
        <f>年齢別比較!G10</f>
        <v>0</v>
      </c>
      <c r="H16" s="6">
        <f>年齢別比較!H10</f>
        <v>0</v>
      </c>
      <c r="I16" s="6">
        <f>年齢別比較!I10</f>
        <v>0</v>
      </c>
      <c r="J16" s="6">
        <f>年齢別比較!J10</f>
        <v>0</v>
      </c>
      <c r="K16" s="6">
        <f>年齢別比較!K10</f>
        <v>0</v>
      </c>
      <c r="L16" s="6">
        <f>年齢別比較!L10</f>
        <v>0</v>
      </c>
      <c r="M16" s="6">
        <f>年齢別比較!M10</f>
        <v>0</v>
      </c>
      <c r="N16" s="6">
        <f>年齢別比較!N10</f>
        <v>0</v>
      </c>
      <c r="O16" s="6">
        <f>年齢別比較!O10</f>
        <v>0</v>
      </c>
      <c r="P16" s="6">
        <f>年齢別比較!P10</f>
        <v>0</v>
      </c>
      <c r="Q16" s="6">
        <f>年齢別比較!Q10</f>
        <v>0</v>
      </c>
      <c r="R16" s="7">
        <f>年齢別比較!R10</f>
        <v>0</v>
      </c>
      <c r="S16" s="7">
        <f>年齢別比較!S10</f>
        <v>0</v>
      </c>
      <c r="T16" s="7">
        <f>年齢別比較!T10</f>
        <v>0</v>
      </c>
    </row>
    <row r="17" spans="1:20">
      <c r="A17" s="5" t="str">
        <f>年齢別比較!A10</f>
        <v>悩み1位20代</v>
      </c>
      <c r="B17" s="6">
        <f>年齢別比較!B11</f>
        <v>0</v>
      </c>
      <c r="C17" s="6">
        <f>年齢別比較!C11</f>
        <v>0</v>
      </c>
      <c r="D17" s="6">
        <f>年齢別比較!D11</f>
        <v>0</v>
      </c>
      <c r="E17" s="6">
        <f>年齢別比較!E11</f>
        <v>0</v>
      </c>
      <c r="F17" s="6">
        <f>年齢別比較!F11</f>
        <v>0</v>
      </c>
      <c r="G17" s="6">
        <f>年齢別比較!G11</f>
        <v>0</v>
      </c>
      <c r="H17" s="6">
        <f>年齢別比較!H11</f>
        <v>0</v>
      </c>
      <c r="I17" s="6">
        <f>年齢別比較!I11</f>
        <v>0</v>
      </c>
      <c r="J17" s="6">
        <f>年齢別比較!J11</f>
        <v>0</v>
      </c>
      <c r="K17" s="6">
        <f>年齢別比較!K11</f>
        <v>0</v>
      </c>
      <c r="L17" s="6">
        <f>年齢別比較!L11</f>
        <v>0</v>
      </c>
      <c r="M17" s="6">
        <f>年齢別比較!M11</f>
        <v>0</v>
      </c>
      <c r="N17" s="6">
        <f>年齢別比較!N11</f>
        <v>0</v>
      </c>
      <c r="O17" s="6">
        <f>年齢別比較!O11</f>
        <v>0</v>
      </c>
      <c r="P17" s="6">
        <f>年齢別比較!P11</f>
        <v>0</v>
      </c>
      <c r="Q17" s="6">
        <f>年齢別比較!Q11</f>
        <v>0</v>
      </c>
      <c r="R17" s="7">
        <f>年齢別比較!R11</f>
        <v>0</v>
      </c>
      <c r="S17" s="7">
        <f>年齢別比較!S11</f>
        <v>0</v>
      </c>
      <c r="T17" s="7">
        <f>年齢別比較!T11</f>
        <v>0</v>
      </c>
    </row>
    <row r="18" spans="1:20">
      <c r="A18" s="5" t="str">
        <f>年齢別比較!A11</f>
        <v>悩み1位30代</v>
      </c>
      <c r="B18" s="6">
        <f>年齢別比較!B12</f>
        <v>0</v>
      </c>
      <c r="C18" s="6">
        <f>年齢別比較!C12</f>
        <v>0</v>
      </c>
      <c r="D18" s="6">
        <f>年齢別比較!D12</f>
        <v>0</v>
      </c>
      <c r="E18" s="6">
        <f>年齢別比較!E12</f>
        <v>0</v>
      </c>
      <c r="F18" s="6">
        <f>年齢別比較!F12</f>
        <v>0</v>
      </c>
      <c r="G18" s="6">
        <f>年齢別比較!G12</f>
        <v>0</v>
      </c>
      <c r="H18" s="6">
        <f>年齢別比較!H12</f>
        <v>0</v>
      </c>
      <c r="I18" s="6">
        <f>年齢別比較!I12</f>
        <v>0</v>
      </c>
      <c r="J18" s="6">
        <f>年齢別比較!J12</f>
        <v>0</v>
      </c>
      <c r="K18" s="6">
        <f>年齢別比較!K12</f>
        <v>0</v>
      </c>
      <c r="L18" s="6">
        <f>年齢別比較!L12</f>
        <v>0</v>
      </c>
      <c r="M18" s="6">
        <f>年齢別比較!M12</f>
        <v>0</v>
      </c>
      <c r="N18" s="6">
        <f>年齢別比較!N12</f>
        <v>0</v>
      </c>
      <c r="O18" s="6">
        <f>年齢別比較!O12</f>
        <v>0</v>
      </c>
      <c r="P18" s="6">
        <f>年齢別比較!P12</f>
        <v>0</v>
      </c>
      <c r="Q18" s="6">
        <f>年齢別比較!Q12</f>
        <v>0</v>
      </c>
      <c r="R18" s="7">
        <f>年齢別比較!R12</f>
        <v>0</v>
      </c>
      <c r="S18" s="7">
        <f>年齢別比較!S12</f>
        <v>0</v>
      </c>
      <c r="T18" s="7">
        <f>年齢別比較!T12</f>
        <v>0</v>
      </c>
    </row>
    <row r="19" spans="1:20">
      <c r="A19" s="5" t="str">
        <f>年齢別比較!A12</f>
        <v>悩み1位40代</v>
      </c>
      <c r="B19" s="6">
        <f>年齢別比較!B13</f>
        <v>0</v>
      </c>
      <c r="C19" s="6">
        <f>年齢別比較!C13</f>
        <v>0</v>
      </c>
      <c r="D19" s="6">
        <f>年齢別比較!D13</f>
        <v>0</v>
      </c>
      <c r="E19" s="6">
        <f>年齢別比較!E13</f>
        <v>0</v>
      </c>
      <c r="F19" s="6">
        <f>年齢別比較!F13</f>
        <v>0</v>
      </c>
      <c r="G19" s="6">
        <f>年齢別比較!G13</f>
        <v>0</v>
      </c>
      <c r="H19" s="6">
        <f>年齢別比較!H13</f>
        <v>0</v>
      </c>
      <c r="I19" s="6">
        <f>年齢別比較!I13</f>
        <v>0</v>
      </c>
      <c r="J19" s="6">
        <f>年齢別比較!J13</f>
        <v>0</v>
      </c>
      <c r="K19" s="6">
        <f>年齢別比較!K13</f>
        <v>0</v>
      </c>
      <c r="L19" s="6">
        <f>年齢別比較!L13</f>
        <v>0</v>
      </c>
      <c r="M19" s="6">
        <f>年齢別比較!M13</f>
        <v>0</v>
      </c>
      <c r="N19" s="6">
        <f>年齢別比較!N13</f>
        <v>0</v>
      </c>
      <c r="O19" s="6">
        <f>年齢別比較!O13</f>
        <v>0</v>
      </c>
      <c r="P19" s="6">
        <f>年齢別比較!P13</f>
        <v>0</v>
      </c>
      <c r="Q19" s="6">
        <f>年齢別比較!Q13</f>
        <v>0</v>
      </c>
      <c r="R19" s="7">
        <f>年齢別比較!R13</f>
        <v>0</v>
      </c>
      <c r="S19" s="7">
        <f>年齢別比較!S13</f>
        <v>0</v>
      </c>
      <c r="T19" s="7">
        <f>年齢別比較!T13</f>
        <v>0</v>
      </c>
    </row>
    <row r="20" spans="1:20">
      <c r="A20" s="5" t="str">
        <f>年齢別比較!A13</f>
        <v>悩み1位50代</v>
      </c>
      <c r="B20" s="6">
        <f>年齢別比較!B14</f>
        <v>0</v>
      </c>
      <c r="C20" s="6">
        <f>年齢別比較!C14</f>
        <v>0</v>
      </c>
      <c r="D20" s="6">
        <f>年齢別比較!D14</f>
        <v>0</v>
      </c>
      <c r="E20" s="6">
        <f>年齢別比較!E14</f>
        <v>0</v>
      </c>
      <c r="F20" s="6">
        <f>年齢別比較!F14</f>
        <v>0</v>
      </c>
      <c r="G20" s="6">
        <f>年齢別比較!G14</f>
        <v>0</v>
      </c>
      <c r="H20" s="6">
        <f>年齢別比較!H14</f>
        <v>0</v>
      </c>
      <c r="I20" s="6">
        <f>年齢別比較!I14</f>
        <v>0</v>
      </c>
      <c r="J20" s="6">
        <f>年齢別比較!J14</f>
        <v>0</v>
      </c>
      <c r="K20" s="6">
        <f>年齢別比較!K14</f>
        <v>0</v>
      </c>
      <c r="L20" s="6">
        <f>年齢別比較!L14</f>
        <v>0</v>
      </c>
      <c r="M20" s="6">
        <f>年齢別比較!M14</f>
        <v>0</v>
      </c>
      <c r="N20" s="6">
        <f>年齢別比較!N14</f>
        <v>0</v>
      </c>
      <c r="O20" s="6">
        <f>年齢別比較!O14</f>
        <v>0</v>
      </c>
      <c r="P20" s="6">
        <f>年齢別比較!P14</f>
        <v>0</v>
      </c>
      <c r="Q20" s="6">
        <f>年齢別比較!Q14</f>
        <v>0</v>
      </c>
      <c r="R20" s="7">
        <f>年齢別比較!R14</f>
        <v>0</v>
      </c>
      <c r="S20" s="7">
        <f>年齢別比較!S14</f>
        <v>0</v>
      </c>
      <c r="T20" s="7">
        <f>年齢別比較!T14</f>
        <v>0</v>
      </c>
    </row>
    <row r="21" spans="1:20">
      <c r="A21" s="5" t="str">
        <f>年齢別比較!A14</f>
        <v>悩み1位60代</v>
      </c>
      <c r="B21" s="6">
        <f>年齢別比較!B15</f>
        <v>0</v>
      </c>
      <c r="C21" s="6">
        <f>年齢別比較!C15</f>
        <v>0</v>
      </c>
      <c r="D21" s="6">
        <f>年齢別比較!D15</f>
        <v>0</v>
      </c>
      <c r="E21" s="6">
        <f>年齢別比較!E15</f>
        <v>0</v>
      </c>
      <c r="F21" s="6">
        <f>年齢別比較!F15</f>
        <v>0</v>
      </c>
      <c r="G21" s="6">
        <f>年齢別比較!G15</f>
        <v>0</v>
      </c>
      <c r="H21" s="6">
        <f>年齢別比較!H15</f>
        <v>0</v>
      </c>
      <c r="I21" s="6">
        <f>年齢別比較!I15</f>
        <v>0</v>
      </c>
      <c r="J21" s="6">
        <f>年齢別比較!J15</f>
        <v>0</v>
      </c>
      <c r="K21" s="6">
        <f>年齢別比較!K15</f>
        <v>0</v>
      </c>
      <c r="L21" s="6">
        <f>年齢別比較!L15</f>
        <v>0</v>
      </c>
      <c r="M21" s="6">
        <f>年齢別比較!M15</f>
        <v>0</v>
      </c>
      <c r="N21" s="6">
        <f>年齢別比較!N15</f>
        <v>0</v>
      </c>
      <c r="O21" s="6">
        <f>年齢別比較!O15</f>
        <v>0</v>
      </c>
      <c r="P21" s="6">
        <f>年齢別比較!P15</f>
        <v>0</v>
      </c>
      <c r="Q21" s="6">
        <f>年齢別比較!Q15</f>
        <v>0</v>
      </c>
      <c r="R21" s="7">
        <f>年齢別比較!R15</f>
        <v>0</v>
      </c>
      <c r="S21" s="7">
        <f>年齢別比較!S15</f>
        <v>0</v>
      </c>
      <c r="T21" s="7">
        <f>年齢別比較!T15</f>
        <v>0</v>
      </c>
    </row>
    <row r="22" spans="1:20">
      <c r="A22" s="5" t="e">
        <f>年齢別比較!#REF!</f>
        <v>#REF!</v>
      </c>
      <c r="B22" s="6">
        <f>年齢別比較!B16</f>
        <v>0</v>
      </c>
      <c r="C22" s="6">
        <f>年齢別比較!C16</f>
        <v>0</v>
      </c>
      <c r="D22" s="6">
        <f>年齢別比較!D16</f>
        <v>0</v>
      </c>
      <c r="E22" s="6">
        <f>年齢別比較!E16</f>
        <v>0</v>
      </c>
      <c r="F22" s="6">
        <f>年齢別比較!F16</f>
        <v>0</v>
      </c>
      <c r="G22" s="6">
        <f>年齢別比較!G16</f>
        <v>0</v>
      </c>
      <c r="H22" s="6">
        <f>年齢別比較!H16</f>
        <v>0</v>
      </c>
      <c r="I22" s="6">
        <f>年齢別比較!I16</f>
        <v>0</v>
      </c>
      <c r="J22" s="6">
        <f>年齢別比較!J16</f>
        <v>0</v>
      </c>
      <c r="K22" s="6">
        <f>年齢別比較!K16</f>
        <v>0</v>
      </c>
      <c r="L22" s="6">
        <f>年齢別比較!L16</f>
        <v>0</v>
      </c>
      <c r="M22" s="6">
        <f>年齢別比較!M16</f>
        <v>0</v>
      </c>
      <c r="N22" s="6">
        <f>年齢別比較!N16</f>
        <v>0</v>
      </c>
      <c r="O22" s="6">
        <f>年齢別比較!O16</f>
        <v>0</v>
      </c>
      <c r="P22" s="6">
        <f>年齢別比較!P16</f>
        <v>0</v>
      </c>
      <c r="Q22" s="6">
        <f>年齢別比較!Q16</f>
        <v>0</v>
      </c>
      <c r="R22" s="7">
        <f>年齢別比較!R16</f>
        <v>0</v>
      </c>
      <c r="S22" s="7">
        <f>年齢別比較!S16</f>
        <v>0</v>
      </c>
      <c r="T22" s="7">
        <f>年齢別比較!T16</f>
        <v>0</v>
      </c>
    </row>
    <row r="23" spans="1:20">
      <c r="A23" s="5" t="str">
        <f>年齢別比較!A16</f>
        <v>悩み加重20代</v>
      </c>
      <c r="B23" s="6">
        <f>年齢別比較!B17</f>
        <v>0</v>
      </c>
      <c r="C23" s="6">
        <f>年齢別比較!C17</f>
        <v>0</v>
      </c>
      <c r="D23" s="6">
        <f>年齢別比較!D17</f>
        <v>0</v>
      </c>
      <c r="E23" s="6">
        <f>年齢別比較!E17</f>
        <v>0</v>
      </c>
      <c r="F23" s="6">
        <f>年齢別比較!F17</f>
        <v>0</v>
      </c>
      <c r="G23" s="6">
        <f>年齢別比較!G17</f>
        <v>0</v>
      </c>
      <c r="H23" s="6">
        <f>年齢別比較!H17</f>
        <v>0</v>
      </c>
      <c r="I23" s="6">
        <f>年齢別比較!I17</f>
        <v>0</v>
      </c>
      <c r="J23" s="6">
        <f>年齢別比較!J17</f>
        <v>0</v>
      </c>
      <c r="K23" s="6">
        <f>年齢別比較!K17</f>
        <v>0</v>
      </c>
      <c r="L23" s="6">
        <f>年齢別比較!L17</f>
        <v>0</v>
      </c>
      <c r="M23" s="6">
        <f>年齢別比較!M17</f>
        <v>0</v>
      </c>
      <c r="N23" s="6">
        <f>年齢別比較!N17</f>
        <v>0</v>
      </c>
      <c r="O23" s="6">
        <f>年齢別比較!O17</f>
        <v>0</v>
      </c>
      <c r="P23" s="6">
        <f>年齢別比較!P17</f>
        <v>0</v>
      </c>
      <c r="Q23" s="6">
        <f>年齢別比較!Q17</f>
        <v>0</v>
      </c>
      <c r="R23" s="7">
        <f>年齢別比較!R17</f>
        <v>0</v>
      </c>
      <c r="S23" s="7">
        <f>年齢別比較!S17</f>
        <v>0</v>
      </c>
      <c r="T23" s="7">
        <f>年齢別比較!T17</f>
        <v>0</v>
      </c>
    </row>
    <row r="24" spans="1:20">
      <c r="A24" s="5" t="str">
        <f>年齢別比較!A17</f>
        <v>悩み加重30代</v>
      </c>
      <c r="B24" s="6">
        <f>年齢別比較!B18</f>
        <v>0</v>
      </c>
      <c r="C24" s="6">
        <f>年齢別比較!C18</f>
        <v>0</v>
      </c>
      <c r="D24" s="6">
        <f>年齢別比較!D18</f>
        <v>0</v>
      </c>
      <c r="E24" s="6">
        <f>年齢別比較!E18</f>
        <v>0</v>
      </c>
      <c r="F24" s="6">
        <f>年齢別比較!F18</f>
        <v>0</v>
      </c>
      <c r="G24" s="6">
        <f>年齢別比較!G18</f>
        <v>0</v>
      </c>
      <c r="H24" s="6">
        <f>年齢別比較!H18</f>
        <v>0</v>
      </c>
      <c r="I24" s="6">
        <f>年齢別比較!I18</f>
        <v>0</v>
      </c>
      <c r="J24" s="6">
        <f>年齢別比較!J18</f>
        <v>0</v>
      </c>
      <c r="K24" s="6">
        <f>年齢別比較!K18</f>
        <v>0</v>
      </c>
      <c r="L24" s="6">
        <f>年齢別比較!L18</f>
        <v>0</v>
      </c>
      <c r="M24" s="6">
        <f>年齢別比較!M18</f>
        <v>0</v>
      </c>
      <c r="N24" s="6">
        <f>年齢別比較!N18</f>
        <v>0</v>
      </c>
      <c r="O24" s="6">
        <f>年齢別比較!O18</f>
        <v>0</v>
      </c>
      <c r="P24" s="6">
        <f>年齢別比較!P18</f>
        <v>0</v>
      </c>
      <c r="Q24" s="6">
        <f>年齢別比較!Q18</f>
        <v>0</v>
      </c>
      <c r="R24" s="7">
        <f>年齢別比較!R18</f>
        <v>0</v>
      </c>
      <c r="S24" s="7">
        <f>年齢別比較!S18</f>
        <v>0</v>
      </c>
      <c r="T24" s="7">
        <f>年齢別比較!T18</f>
        <v>0</v>
      </c>
    </row>
    <row r="25" spans="1:20">
      <c r="A25" s="5" t="str">
        <f>年齢別比較!A18</f>
        <v>悩み加重40代</v>
      </c>
      <c r="B25" s="6">
        <f>年齢別比較!B19</f>
        <v>0</v>
      </c>
      <c r="C25" s="6">
        <f>年齢別比較!C19</f>
        <v>0</v>
      </c>
      <c r="D25" s="6">
        <f>年齢別比較!D19</f>
        <v>0</v>
      </c>
      <c r="E25" s="6">
        <f>年齢別比較!E19</f>
        <v>0</v>
      </c>
      <c r="F25" s="6">
        <f>年齢別比較!F19</f>
        <v>0</v>
      </c>
      <c r="G25" s="6">
        <f>年齢別比較!G19</f>
        <v>0</v>
      </c>
      <c r="H25" s="6">
        <f>年齢別比較!H19</f>
        <v>0</v>
      </c>
      <c r="I25" s="6">
        <f>年齢別比較!I19</f>
        <v>0</v>
      </c>
      <c r="J25" s="6">
        <f>年齢別比較!J19</f>
        <v>0</v>
      </c>
      <c r="K25" s="6">
        <f>年齢別比較!K19</f>
        <v>0</v>
      </c>
      <c r="L25" s="6">
        <f>年齢別比較!L19</f>
        <v>0</v>
      </c>
      <c r="M25" s="6">
        <f>年齢別比較!M19</f>
        <v>0</v>
      </c>
      <c r="N25" s="6">
        <f>年齢別比較!N19</f>
        <v>0</v>
      </c>
      <c r="O25" s="6">
        <f>年齢別比較!O19</f>
        <v>0</v>
      </c>
      <c r="P25" s="6">
        <f>年齢別比較!P19</f>
        <v>0</v>
      </c>
      <c r="Q25" s="6">
        <f>年齢別比較!Q19</f>
        <v>0</v>
      </c>
      <c r="R25" s="7">
        <f>年齢別比較!R19</f>
        <v>0</v>
      </c>
      <c r="S25" s="7">
        <f>年齢別比較!S19</f>
        <v>0</v>
      </c>
      <c r="T25" s="7">
        <f>年齢別比較!T19</f>
        <v>0</v>
      </c>
    </row>
    <row r="26" spans="1:20">
      <c r="A26" s="5" t="str">
        <f>年齢別比較!A19</f>
        <v>悩み加重50代</v>
      </c>
      <c r="B26" s="6">
        <f>年齢別比較!B20</f>
        <v>0</v>
      </c>
      <c r="C26" s="6">
        <f>年齢別比較!C20</f>
        <v>0</v>
      </c>
      <c r="D26" s="6">
        <f>年齢別比較!D20</f>
        <v>0</v>
      </c>
      <c r="E26" s="6">
        <f>年齢別比較!E20</f>
        <v>0</v>
      </c>
      <c r="F26" s="6">
        <f>年齢別比較!F20</f>
        <v>0</v>
      </c>
      <c r="G26" s="6">
        <f>年齢別比較!G20</f>
        <v>0</v>
      </c>
      <c r="H26" s="6">
        <f>年齢別比較!H20</f>
        <v>0</v>
      </c>
      <c r="I26" s="6">
        <f>年齢別比較!I20</f>
        <v>0</v>
      </c>
      <c r="J26" s="6">
        <f>年齢別比較!J20</f>
        <v>0</v>
      </c>
      <c r="K26" s="6">
        <f>年齢別比較!K20</f>
        <v>0</v>
      </c>
      <c r="L26" s="6">
        <f>年齢別比較!L20</f>
        <v>0</v>
      </c>
      <c r="M26" s="6">
        <f>年齢別比較!M20</f>
        <v>0</v>
      </c>
      <c r="N26" s="6">
        <f>年齢別比較!N20</f>
        <v>0</v>
      </c>
      <c r="O26" s="6">
        <f>年齢別比較!O20</f>
        <v>0</v>
      </c>
      <c r="P26" s="6">
        <f>年齢別比較!P20</f>
        <v>0</v>
      </c>
      <c r="Q26" s="6">
        <f>年齢別比較!Q20</f>
        <v>0</v>
      </c>
      <c r="R26" s="7">
        <f>年齢別比較!R20</f>
        <v>0</v>
      </c>
      <c r="S26" s="7">
        <f>年齢別比較!S20</f>
        <v>0</v>
      </c>
      <c r="T26" s="7">
        <f>年齢別比較!T20</f>
        <v>0</v>
      </c>
    </row>
    <row r="27" spans="1:20" ht="14.25" thickBot="1">
      <c r="A27" s="13" t="str">
        <f>年齢別比較!A20</f>
        <v>悩み加重60代</v>
      </c>
      <c r="B27" s="14">
        <f>年齢別比較!B21</f>
        <v>0</v>
      </c>
      <c r="C27" s="14">
        <f>年齢別比較!C21</f>
        <v>0</v>
      </c>
      <c r="D27" s="14">
        <f>年齢別比較!D21</f>
        <v>0</v>
      </c>
      <c r="E27" s="14">
        <f>年齢別比較!E21</f>
        <v>0</v>
      </c>
      <c r="F27" s="14">
        <f>年齢別比較!F21</f>
        <v>0</v>
      </c>
      <c r="G27" s="14">
        <f>年齢別比較!G21</f>
        <v>0</v>
      </c>
      <c r="H27" s="14">
        <f>年齢別比較!H21</f>
        <v>0</v>
      </c>
      <c r="I27" s="14">
        <f>年齢別比較!I21</f>
        <v>0</v>
      </c>
      <c r="J27" s="14">
        <f>年齢別比較!J21</f>
        <v>0</v>
      </c>
      <c r="K27" s="14">
        <f>年齢別比較!K21</f>
        <v>0</v>
      </c>
      <c r="L27" s="14">
        <f>年齢別比較!L21</f>
        <v>0</v>
      </c>
      <c r="M27" s="14">
        <f>年齢別比較!M21</f>
        <v>0</v>
      </c>
      <c r="N27" s="14">
        <f>年齢別比較!N21</f>
        <v>0</v>
      </c>
      <c r="O27" s="14">
        <f>年齢別比較!O21</f>
        <v>0</v>
      </c>
      <c r="P27" s="14">
        <f>年齢別比較!P21</f>
        <v>0</v>
      </c>
      <c r="Q27" s="14">
        <f>年齢別比較!Q21</f>
        <v>0</v>
      </c>
      <c r="R27" s="15">
        <f>年齢別比較!R21</f>
        <v>0</v>
      </c>
      <c r="S27" s="15">
        <f>年齢別比較!S21</f>
        <v>0</v>
      </c>
      <c r="T27" s="15">
        <f>年齢別比較!T21</f>
        <v>0</v>
      </c>
    </row>
    <row r="28" spans="1:20">
      <c r="A28" s="2" t="s">
        <v>298</v>
      </c>
      <c r="B28" s="3">
        <f>男女別比較!B9</f>
        <v>0</v>
      </c>
      <c r="C28" s="3">
        <f>男女別比較!C9</f>
        <v>0</v>
      </c>
      <c r="D28" s="3">
        <f>男女別比較!D9</f>
        <v>0</v>
      </c>
      <c r="E28" s="3">
        <f>男女別比較!E9</f>
        <v>0</v>
      </c>
      <c r="F28" s="3">
        <f>男女別比較!F9</f>
        <v>0</v>
      </c>
      <c r="G28" s="3">
        <f>男女別比較!G9</f>
        <v>0</v>
      </c>
      <c r="H28" s="3">
        <f>男女別比較!H9</f>
        <v>0</v>
      </c>
      <c r="I28" s="3">
        <f>男女別比較!I9</f>
        <v>0</v>
      </c>
      <c r="J28" s="3">
        <f>男女別比較!J9</f>
        <v>0</v>
      </c>
      <c r="K28" s="3">
        <f>男女別比較!K9</f>
        <v>0</v>
      </c>
      <c r="L28" s="3">
        <f>男女別比較!L9</f>
        <v>0</v>
      </c>
      <c r="M28" s="3">
        <f>男女別比較!M9</f>
        <v>0</v>
      </c>
      <c r="N28" s="3">
        <f>男女別比較!N9</f>
        <v>0</v>
      </c>
      <c r="O28" s="3">
        <f>男女別比較!O9</f>
        <v>0</v>
      </c>
      <c r="P28" s="3">
        <f>男女別比較!P9</f>
        <v>0</v>
      </c>
      <c r="Q28" s="3">
        <f>男女別比較!Q9</f>
        <v>0</v>
      </c>
      <c r="R28" s="4"/>
      <c r="S28" s="4"/>
      <c r="T28" s="4"/>
    </row>
    <row r="29" spans="1:20" ht="14.25" thickBot="1">
      <c r="A29" s="8" t="s">
        <v>299</v>
      </c>
      <c r="B29" s="9">
        <f>男女別比較!B13</f>
        <v>0</v>
      </c>
      <c r="C29" s="9">
        <f>男女別比較!C13</f>
        <v>0</v>
      </c>
      <c r="D29" s="9">
        <f>男女別比較!D13</f>
        <v>0</v>
      </c>
      <c r="E29" s="9">
        <f>男女別比較!E13</f>
        <v>0</v>
      </c>
      <c r="F29" s="9">
        <f>男女別比較!F13</f>
        <v>0</v>
      </c>
      <c r="G29" s="9">
        <f>男女別比較!G13</f>
        <v>0</v>
      </c>
      <c r="H29" s="9">
        <f>男女別比較!H13</f>
        <v>0</v>
      </c>
      <c r="I29" s="9">
        <f>男女別比較!I13</f>
        <v>0</v>
      </c>
      <c r="J29" s="9">
        <f>男女別比較!J13</f>
        <v>0</v>
      </c>
      <c r="K29" s="9">
        <f>男女別比較!K13</f>
        <v>0</v>
      </c>
      <c r="L29" s="9">
        <f>男女別比較!L13</f>
        <v>0</v>
      </c>
      <c r="M29" s="9">
        <f>男女別比較!M13</f>
        <v>0</v>
      </c>
      <c r="N29" s="9">
        <f>男女別比較!N13</f>
        <v>0</v>
      </c>
      <c r="O29" s="9">
        <f>男女別比較!O13</f>
        <v>0</v>
      </c>
      <c r="P29" s="9">
        <f>男女別比較!P13</f>
        <v>0</v>
      </c>
      <c r="Q29" s="9">
        <f>男女別比較!Q13</f>
        <v>0</v>
      </c>
      <c r="R29" s="10"/>
      <c r="S29" s="10"/>
      <c r="T29" s="10"/>
    </row>
    <row r="30" spans="1:20" s="20" customFormat="1" ht="67.5">
      <c r="A30" s="16"/>
      <c r="B30" s="17" t="s">
        <v>190</v>
      </c>
      <c r="C30" s="17" t="s">
        <v>191</v>
      </c>
      <c r="D30" s="17" t="s">
        <v>192</v>
      </c>
      <c r="E30" s="17" t="s">
        <v>193</v>
      </c>
      <c r="F30" s="19" t="s">
        <v>194</v>
      </c>
    </row>
    <row r="31" spans="1:20" ht="14.25" thickBot="1">
      <c r="A31" s="5" t="str">
        <f>年齢別比較!A22</f>
        <v>健康状態</v>
      </c>
      <c r="B31" s="6">
        <f>年齢別比較!B22</f>
        <v>0</v>
      </c>
      <c r="C31" s="6">
        <f>年齢別比較!C22</f>
        <v>0</v>
      </c>
      <c r="D31" s="6">
        <f>年齢別比較!D22</f>
        <v>0</v>
      </c>
      <c r="E31" s="6">
        <f>年齢別比較!E22</f>
        <v>0</v>
      </c>
      <c r="F31" s="7">
        <f>年齢別比較!F22</f>
        <v>0</v>
      </c>
    </row>
    <row r="32" spans="1:20" ht="14.25" thickBot="1">
      <c r="A32" s="5" t="e">
        <f>年齢別比較!#REF!</f>
        <v>#REF!</v>
      </c>
      <c r="B32" s="6">
        <f>年齢別比較!B23</f>
        <v>0</v>
      </c>
      <c r="C32" s="6">
        <f>年齢別比較!C23</f>
        <v>0</v>
      </c>
      <c r="D32" s="6">
        <f>年齢別比較!D23</f>
        <v>0</v>
      </c>
      <c r="E32" s="6">
        <f>年齢別比較!E23</f>
        <v>0</v>
      </c>
      <c r="F32" s="7">
        <f>年齢別比較!F23</f>
        <v>0</v>
      </c>
      <c r="G32" s="38" t="s">
        <v>326</v>
      </c>
      <c r="H32" s="37" t="e">
        <f>(E31+F31)/D3</f>
        <v>#DIV/0!</v>
      </c>
      <c r="K32" s="34" t="s">
        <v>327</v>
      </c>
      <c r="L32" s="37" t="e">
        <f>C31/D3</f>
        <v>#DIV/0!</v>
      </c>
    </row>
    <row r="33" spans="1:10">
      <c r="A33" s="5" t="str">
        <f>年齢別比較!A23</f>
        <v>20代</v>
      </c>
      <c r="B33" s="6">
        <f>年齢別比較!B24</f>
        <v>0</v>
      </c>
      <c r="C33" s="6">
        <f>年齢別比較!C24</f>
        <v>0</v>
      </c>
      <c r="D33" s="6">
        <f>年齢別比較!D24</f>
        <v>0</v>
      </c>
      <c r="E33" s="6">
        <f>年齢別比較!E24</f>
        <v>0</v>
      </c>
      <c r="F33" s="7">
        <f>年齢別比較!F24</f>
        <v>0</v>
      </c>
    </row>
    <row r="34" spans="1:10">
      <c r="A34" s="5" t="str">
        <f>年齢別比較!A24</f>
        <v>30代</v>
      </c>
      <c r="B34" s="6">
        <f>年齢別比較!B25</f>
        <v>0</v>
      </c>
      <c r="C34" s="6">
        <f>年齢別比較!C25</f>
        <v>0</v>
      </c>
      <c r="D34" s="6">
        <f>年齢別比較!D25</f>
        <v>0</v>
      </c>
      <c r="E34" s="6">
        <f>年齢別比較!E25</f>
        <v>0</v>
      </c>
      <c r="F34" s="7">
        <f>年齢別比較!F25</f>
        <v>0</v>
      </c>
    </row>
    <row r="35" spans="1:10">
      <c r="A35" s="5" t="str">
        <f>年齢別比較!A25</f>
        <v>40代</v>
      </c>
      <c r="B35" s="6">
        <f>年齢別比較!B26</f>
        <v>0</v>
      </c>
      <c r="C35" s="6">
        <f>年齢別比較!C26</f>
        <v>0</v>
      </c>
      <c r="D35" s="6">
        <f>年齢別比較!D26</f>
        <v>0</v>
      </c>
      <c r="E35" s="6">
        <f>年齢別比較!E26</f>
        <v>0</v>
      </c>
      <c r="F35" s="7">
        <f>年齢別比較!F26</f>
        <v>0</v>
      </c>
    </row>
    <row r="36" spans="1:10">
      <c r="A36" s="5" t="str">
        <f>年齢別比較!A26</f>
        <v>50代</v>
      </c>
      <c r="B36" s="6">
        <f>年齢別比較!B27</f>
        <v>0</v>
      </c>
      <c r="C36" s="6">
        <f>年齢別比較!C27</f>
        <v>0</v>
      </c>
      <c r="D36" s="6">
        <f>年齢別比較!D27</f>
        <v>0</v>
      </c>
      <c r="E36" s="6">
        <f>年齢別比較!E27</f>
        <v>0</v>
      </c>
      <c r="F36" s="7">
        <f>年齢別比較!F27</f>
        <v>0</v>
      </c>
    </row>
    <row r="37" spans="1:10" ht="14.25" thickBot="1">
      <c r="A37" s="13" t="str">
        <f>年齢別比較!A27</f>
        <v>60代</v>
      </c>
      <c r="B37" s="14">
        <f>年齢別比較!B28</f>
        <v>0</v>
      </c>
      <c r="C37" s="14">
        <f>年齢別比較!C28</f>
        <v>0</v>
      </c>
      <c r="D37" s="14">
        <f>年齢別比較!D28</f>
        <v>0</v>
      </c>
      <c r="E37" s="14">
        <f>年齢別比較!E28</f>
        <v>0</v>
      </c>
      <c r="F37" s="15">
        <f>年齢別比較!F28</f>
        <v>0</v>
      </c>
    </row>
    <row r="38" spans="1:10">
      <c r="A38" s="2" t="s">
        <v>164</v>
      </c>
      <c r="B38" s="3">
        <f>男女別比較!B14</f>
        <v>0</v>
      </c>
      <c r="C38" s="3">
        <f>男女別比較!C14</f>
        <v>0</v>
      </c>
      <c r="D38" s="3">
        <f>男女別比較!D14</f>
        <v>0</v>
      </c>
      <c r="E38" s="3">
        <f>男女別比較!E14</f>
        <v>0</v>
      </c>
      <c r="F38" s="4">
        <f>男女別比較!F14</f>
        <v>0</v>
      </c>
    </row>
    <row r="39" spans="1:10" ht="14.25" thickBot="1">
      <c r="A39" s="8" t="s">
        <v>165</v>
      </c>
      <c r="B39" s="9">
        <f>男女別比較!B15</f>
        <v>0</v>
      </c>
      <c r="C39" s="9">
        <f>男女別比較!C15</f>
        <v>0</v>
      </c>
      <c r="D39" s="9">
        <f>男女別比較!D15</f>
        <v>0</v>
      </c>
      <c r="E39" s="9">
        <f>男女別比較!E15</f>
        <v>0</v>
      </c>
      <c r="F39" s="10">
        <f>男女別比較!F15</f>
        <v>0</v>
      </c>
    </row>
    <row r="40" spans="1:10" s="20" customFormat="1" ht="40.5">
      <c r="A40" s="16"/>
      <c r="B40" s="24" t="s">
        <v>195</v>
      </c>
      <c r="C40" s="24" t="s">
        <v>196</v>
      </c>
      <c r="D40" s="24" t="s">
        <v>197</v>
      </c>
      <c r="E40" s="24" t="s">
        <v>198</v>
      </c>
      <c r="F40" s="24" t="s">
        <v>199</v>
      </c>
      <c r="G40" s="24" t="s">
        <v>200</v>
      </c>
      <c r="H40" s="25" t="s">
        <v>201</v>
      </c>
    </row>
    <row r="41" spans="1:10">
      <c r="A41" s="5" t="str">
        <f>年齢別比較!A29</f>
        <v>睡眠時間</v>
      </c>
      <c r="B41" s="6">
        <f>年齢別比較!B29</f>
        <v>0</v>
      </c>
      <c r="C41" s="6">
        <f>年齢別比較!C29</f>
        <v>0</v>
      </c>
      <c r="D41" s="6">
        <f>年齢別比較!D29</f>
        <v>0</v>
      </c>
      <c r="E41" s="6">
        <f>年齢別比較!E29</f>
        <v>0</v>
      </c>
      <c r="F41" s="6">
        <f>年齢別比較!F29</f>
        <v>0</v>
      </c>
      <c r="G41" s="6">
        <f>年齢別比較!G29</f>
        <v>0</v>
      </c>
      <c r="H41" s="7">
        <f>年齢別比較!H29</f>
        <v>0</v>
      </c>
    </row>
    <row r="42" spans="1:10" ht="14.25" thickBot="1">
      <c r="A42" s="5" t="e">
        <f>年齢別比較!#REF!</f>
        <v>#REF!</v>
      </c>
      <c r="B42" s="6">
        <f>年齢別比較!B30</f>
        <v>0</v>
      </c>
      <c r="C42" s="6">
        <f>年齢別比較!C30</f>
        <v>0</v>
      </c>
      <c r="D42" s="6">
        <f>年齢別比較!D30</f>
        <v>0</v>
      </c>
      <c r="E42" s="6">
        <f>年齢別比較!E30</f>
        <v>0</v>
      </c>
      <c r="F42" s="6">
        <f>年齢別比較!F30</f>
        <v>0</v>
      </c>
      <c r="G42" s="6">
        <f>年齢別比較!G30</f>
        <v>0</v>
      </c>
      <c r="H42" s="7">
        <f>年齢別比較!H30</f>
        <v>0</v>
      </c>
    </row>
    <row r="43" spans="1:10" ht="14.25" thickBot="1">
      <c r="A43" s="5" t="str">
        <f>年齢別比較!A30</f>
        <v>20代</v>
      </c>
      <c r="B43" s="6">
        <f>年齢別比較!B31</f>
        <v>0</v>
      </c>
      <c r="C43" s="6">
        <f>年齢別比較!C31</f>
        <v>0</v>
      </c>
      <c r="D43" s="6">
        <f>年齢別比較!D31</f>
        <v>0</v>
      </c>
      <c r="E43" s="6">
        <f>年齢別比較!E31</f>
        <v>0</v>
      </c>
      <c r="F43" s="6">
        <f>年齢別比較!F31</f>
        <v>0</v>
      </c>
      <c r="G43" s="6">
        <f>年齢別比較!G31</f>
        <v>0</v>
      </c>
      <c r="H43" s="7">
        <f>年齢別比較!H31</f>
        <v>0</v>
      </c>
      <c r="I43" s="38" t="s">
        <v>325</v>
      </c>
      <c r="J43" s="37" t="e">
        <f>(B41+C41)/D3</f>
        <v>#DIV/0!</v>
      </c>
    </row>
    <row r="44" spans="1:10">
      <c r="A44" s="5" t="str">
        <f>年齢別比較!A31</f>
        <v>30代</v>
      </c>
      <c r="B44" s="6">
        <f>年齢別比較!B32</f>
        <v>0</v>
      </c>
      <c r="C44" s="6">
        <f>年齢別比較!C32</f>
        <v>0</v>
      </c>
      <c r="D44" s="6">
        <f>年齢別比較!D32</f>
        <v>0</v>
      </c>
      <c r="E44" s="6">
        <f>年齢別比較!E32</f>
        <v>0</v>
      </c>
      <c r="F44" s="6">
        <f>年齢別比較!F32</f>
        <v>0</v>
      </c>
      <c r="G44" s="6">
        <f>年齢別比較!G32</f>
        <v>0</v>
      </c>
      <c r="H44" s="7">
        <f>年齢別比較!H32</f>
        <v>0</v>
      </c>
    </row>
    <row r="45" spans="1:10">
      <c r="A45" s="5" t="str">
        <f>年齢別比較!A32</f>
        <v>40代</v>
      </c>
      <c r="B45" s="6">
        <f>年齢別比較!B33</f>
        <v>0</v>
      </c>
      <c r="C45" s="6">
        <f>年齢別比較!C33</f>
        <v>0</v>
      </c>
      <c r="D45" s="6">
        <f>年齢別比較!D33</f>
        <v>0</v>
      </c>
      <c r="E45" s="6">
        <f>年齢別比較!E33</f>
        <v>0</v>
      </c>
      <c r="F45" s="6">
        <f>年齢別比較!F33</f>
        <v>0</v>
      </c>
      <c r="G45" s="6">
        <f>年齢別比較!G33</f>
        <v>0</v>
      </c>
      <c r="H45" s="7">
        <f>年齢別比較!H33</f>
        <v>0</v>
      </c>
    </row>
    <row r="46" spans="1:10">
      <c r="A46" s="5" t="str">
        <f>年齢別比較!A33</f>
        <v>50代</v>
      </c>
      <c r="B46" s="6">
        <f>年齢別比較!B34</f>
        <v>0</v>
      </c>
      <c r="C46" s="6">
        <f>年齢別比較!C34</f>
        <v>0</v>
      </c>
      <c r="D46" s="6">
        <f>年齢別比較!D34</f>
        <v>0</v>
      </c>
      <c r="E46" s="6">
        <f>年齢別比較!E34</f>
        <v>0</v>
      </c>
      <c r="F46" s="6">
        <f>年齢別比較!F34</f>
        <v>0</v>
      </c>
      <c r="G46" s="6">
        <f>年齢別比較!G34</f>
        <v>0</v>
      </c>
      <c r="H46" s="7">
        <f>年齢別比較!H34</f>
        <v>0</v>
      </c>
    </row>
    <row r="47" spans="1:10" ht="14.25" thickBot="1">
      <c r="A47" s="13" t="str">
        <f>年齢別比較!A34</f>
        <v>60代</v>
      </c>
      <c r="B47" s="14">
        <f>年齢別比較!B35</f>
        <v>0</v>
      </c>
      <c r="C47" s="14">
        <f>年齢別比較!C35</f>
        <v>0</v>
      </c>
      <c r="D47" s="14">
        <f>年齢別比較!D35</f>
        <v>0</v>
      </c>
      <c r="E47" s="14">
        <f>年齢別比較!E35</f>
        <v>0</v>
      </c>
      <c r="F47" s="14">
        <f>年齢別比較!F35</f>
        <v>0</v>
      </c>
      <c r="G47" s="14">
        <f>年齢別比較!G35</f>
        <v>0</v>
      </c>
      <c r="H47" s="15">
        <f>年齢別比較!H35</f>
        <v>0</v>
      </c>
    </row>
    <row r="48" spans="1:10">
      <c r="A48" s="2" t="s">
        <v>164</v>
      </c>
      <c r="B48" s="3">
        <f>男女別比較!B16</f>
        <v>0</v>
      </c>
      <c r="C48" s="3">
        <f>男女別比較!C16</f>
        <v>0</v>
      </c>
      <c r="D48" s="3">
        <f>男女別比較!D16</f>
        <v>0</v>
      </c>
      <c r="E48" s="3">
        <f>男女別比較!E16</f>
        <v>0</v>
      </c>
      <c r="F48" s="3">
        <f>男女別比較!F16</f>
        <v>0</v>
      </c>
      <c r="G48" s="3">
        <f>男女別比較!G16</f>
        <v>0</v>
      </c>
      <c r="H48" s="4">
        <f>男女別比較!H16</f>
        <v>0</v>
      </c>
    </row>
    <row r="49" spans="1:11" ht="14.25" thickBot="1">
      <c r="A49" s="8" t="s">
        <v>165</v>
      </c>
      <c r="B49" s="9">
        <f>男女別比較!B17</f>
        <v>0</v>
      </c>
      <c r="C49" s="9">
        <f>男女別比較!C17</f>
        <v>0</v>
      </c>
      <c r="D49" s="9">
        <f>男女別比較!D17</f>
        <v>0</v>
      </c>
      <c r="E49" s="9">
        <f>男女別比較!E17</f>
        <v>0</v>
      </c>
      <c r="F49" s="9">
        <f>男女別比較!F17</f>
        <v>0</v>
      </c>
      <c r="G49" s="9">
        <f>男女別比較!G17</f>
        <v>0</v>
      </c>
      <c r="H49" s="10">
        <f>男女別比較!H17</f>
        <v>0</v>
      </c>
    </row>
    <row r="50" spans="1:11" s="20" customFormat="1" ht="54.75" thickBot="1">
      <c r="A50" s="16"/>
      <c r="B50" s="17" t="s">
        <v>202</v>
      </c>
      <c r="C50" s="17" t="s">
        <v>203</v>
      </c>
      <c r="D50" s="17" t="s">
        <v>204</v>
      </c>
      <c r="E50" s="17" t="s">
        <v>205</v>
      </c>
      <c r="F50" s="17" t="s">
        <v>206</v>
      </c>
      <c r="G50" s="19" t="s">
        <v>172</v>
      </c>
    </row>
    <row r="51" spans="1:11" ht="14.25" thickBot="1">
      <c r="A51" s="5" t="str">
        <f>年齢別比較!A36</f>
        <v>経済状態</v>
      </c>
      <c r="B51" s="6">
        <f>年齢別比較!B36</f>
        <v>0</v>
      </c>
      <c r="C51" s="6">
        <f>年齢別比較!C36</f>
        <v>0</v>
      </c>
      <c r="D51" s="6">
        <f>年齢別比較!D36</f>
        <v>0</v>
      </c>
      <c r="E51" s="6">
        <f>年齢別比較!E36</f>
        <v>0</v>
      </c>
      <c r="F51" s="6">
        <f>年齢別比較!F36</f>
        <v>0</v>
      </c>
      <c r="G51" s="6">
        <f>年齢別比較!G36</f>
        <v>0</v>
      </c>
      <c r="I51" s="34" t="s">
        <v>324</v>
      </c>
      <c r="J51" s="37" t="e">
        <f>B51/D3</f>
        <v>#DIV/0!</v>
      </c>
    </row>
    <row r="52" spans="1:11">
      <c r="A52" s="5" t="e">
        <f>年齢別比較!#REF!</f>
        <v>#REF!</v>
      </c>
      <c r="B52" s="6">
        <f>年齢別比較!B37</f>
        <v>0</v>
      </c>
      <c r="C52" s="6">
        <f>年齢別比較!C37</f>
        <v>0</v>
      </c>
      <c r="D52" s="6">
        <f>年齢別比較!D37</f>
        <v>0</v>
      </c>
      <c r="E52" s="6">
        <f>年齢別比較!E37</f>
        <v>0</v>
      </c>
      <c r="F52" s="6">
        <f>年齢別比較!F37</f>
        <v>0</v>
      </c>
      <c r="G52" s="6">
        <f>年齢別比較!G37</f>
        <v>0</v>
      </c>
    </row>
    <row r="53" spans="1:11">
      <c r="A53" s="5" t="str">
        <f>年齢別比較!A37</f>
        <v>20代</v>
      </c>
      <c r="B53" s="6">
        <f>年齢別比較!B38</f>
        <v>0</v>
      </c>
      <c r="C53" s="6">
        <f>年齢別比較!C38</f>
        <v>0</v>
      </c>
      <c r="D53" s="6">
        <f>年齢別比較!D38</f>
        <v>0</v>
      </c>
      <c r="E53" s="6">
        <f>年齢別比較!E38</f>
        <v>0</v>
      </c>
      <c r="F53" s="6">
        <f>年齢別比較!F38</f>
        <v>0</v>
      </c>
      <c r="G53" s="6">
        <f>年齢別比較!G38</f>
        <v>0</v>
      </c>
    </row>
    <row r="54" spans="1:11">
      <c r="A54" s="5" t="str">
        <f>年齢別比較!A38</f>
        <v>30代</v>
      </c>
      <c r="B54" s="6">
        <f>年齢別比較!B39</f>
        <v>0</v>
      </c>
      <c r="C54" s="6">
        <f>年齢別比較!C39</f>
        <v>0</v>
      </c>
      <c r="D54" s="6">
        <f>年齢別比較!D39</f>
        <v>0</v>
      </c>
      <c r="E54" s="6">
        <f>年齢別比較!E39</f>
        <v>0</v>
      </c>
      <c r="F54" s="6">
        <f>年齢別比較!F39</f>
        <v>0</v>
      </c>
      <c r="G54" s="6">
        <f>年齢別比較!G39</f>
        <v>0</v>
      </c>
    </row>
    <row r="55" spans="1:11">
      <c r="A55" s="5" t="str">
        <f>年齢別比較!A39</f>
        <v>40代</v>
      </c>
      <c r="B55" s="6">
        <f>年齢別比較!B40</f>
        <v>0</v>
      </c>
      <c r="C55" s="6">
        <f>年齢別比較!C40</f>
        <v>0</v>
      </c>
      <c r="D55" s="6">
        <f>年齢別比較!D40</f>
        <v>0</v>
      </c>
      <c r="E55" s="6">
        <f>年齢別比較!E40</f>
        <v>0</v>
      </c>
      <c r="F55" s="6">
        <f>年齢別比較!F40</f>
        <v>0</v>
      </c>
      <c r="G55" s="6">
        <f>年齢別比較!G40</f>
        <v>0</v>
      </c>
    </row>
    <row r="56" spans="1:11">
      <c r="A56" s="5" t="str">
        <f>年齢別比較!A40</f>
        <v>50代</v>
      </c>
      <c r="B56" s="6">
        <f>年齢別比較!B41</f>
        <v>0</v>
      </c>
      <c r="C56" s="6">
        <f>年齢別比較!C41</f>
        <v>0</v>
      </c>
      <c r="D56" s="6">
        <f>年齢別比較!D41</f>
        <v>0</v>
      </c>
      <c r="E56" s="6">
        <f>年齢別比較!E41</f>
        <v>0</v>
      </c>
      <c r="F56" s="6">
        <f>年齢別比較!F41</f>
        <v>0</v>
      </c>
      <c r="G56" s="6">
        <f>年齢別比較!G41</f>
        <v>0</v>
      </c>
    </row>
    <row r="57" spans="1:11" ht="14.25" thickBot="1">
      <c r="A57" s="13" t="str">
        <f>年齢別比較!A41</f>
        <v>60代</v>
      </c>
      <c r="B57" s="14">
        <f>年齢別比較!B42</f>
        <v>0</v>
      </c>
      <c r="C57" s="14">
        <f>年齢別比較!C42</f>
        <v>0</v>
      </c>
      <c r="D57" s="14">
        <f>年齢別比較!D42</f>
        <v>0</v>
      </c>
      <c r="E57" s="14">
        <f>年齢別比較!E42</f>
        <v>0</v>
      </c>
      <c r="F57" s="14">
        <f>年齢別比較!F42</f>
        <v>0</v>
      </c>
      <c r="G57" s="14">
        <f>年齢別比較!G42</f>
        <v>0</v>
      </c>
    </row>
    <row r="58" spans="1:11">
      <c r="A58" s="2" t="s">
        <v>164</v>
      </c>
      <c r="B58" s="3">
        <f>男女別比較!B18</f>
        <v>0</v>
      </c>
      <c r="C58" s="3">
        <f>男女別比較!C18</f>
        <v>0</v>
      </c>
      <c r="D58" s="3">
        <f>男女別比較!D18</f>
        <v>0</v>
      </c>
      <c r="E58" s="3">
        <f>男女別比較!E18</f>
        <v>0</v>
      </c>
      <c r="F58" s="3">
        <f>男女別比較!F18</f>
        <v>0</v>
      </c>
      <c r="G58" s="3">
        <f>男女別比較!G18</f>
        <v>0</v>
      </c>
    </row>
    <row r="59" spans="1:11" ht="14.25" thickBot="1">
      <c r="A59" s="8" t="s">
        <v>165</v>
      </c>
      <c r="B59" s="9">
        <f>男女別比較!B19</f>
        <v>0</v>
      </c>
      <c r="C59" s="9">
        <f>男女別比較!C19</f>
        <v>0</v>
      </c>
      <c r="D59" s="9">
        <f>男女別比較!D19</f>
        <v>0</v>
      </c>
      <c r="E59" s="9">
        <f>男女別比較!E19</f>
        <v>0</v>
      </c>
      <c r="F59" s="9">
        <f>男女別比較!F19</f>
        <v>0</v>
      </c>
      <c r="G59" s="9">
        <f>男女別比較!G19</f>
        <v>0</v>
      </c>
    </row>
    <row r="60" spans="1:11" s="20" customFormat="1" ht="28.5" thickBot="1">
      <c r="A60" s="16"/>
      <c r="B60" s="18" t="s">
        <v>207</v>
      </c>
      <c r="C60" s="17" t="s">
        <v>208</v>
      </c>
      <c r="D60" s="18" t="s">
        <v>209</v>
      </c>
      <c r="E60" s="18" t="s">
        <v>210</v>
      </c>
      <c r="F60" s="18" t="s">
        <v>211</v>
      </c>
      <c r="G60" s="19" t="s">
        <v>212</v>
      </c>
    </row>
    <row r="61" spans="1:11">
      <c r="A61" s="5" t="str">
        <f>年齢別比較!A43</f>
        <v>賃上げ</v>
      </c>
      <c r="B61" s="6">
        <f>年齢別比較!B43</f>
        <v>0</v>
      </c>
      <c r="C61" s="6">
        <f>年齢別比較!C43</f>
        <v>0</v>
      </c>
      <c r="D61" s="6">
        <f>年齢別比較!D43</f>
        <v>0</v>
      </c>
      <c r="E61" s="6">
        <f>年齢別比較!E43</f>
        <v>0</v>
      </c>
      <c r="F61" s="6">
        <f>年齢別比較!F43</f>
        <v>0</v>
      </c>
      <c r="G61" s="7">
        <f>年齢別比較!G43</f>
        <v>0</v>
      </c>
      <c r="I61" s="2" t="str">
        <f>年齢別比較!I43</f>
        <v>賃上要求加重平均</v>
      </c>
      <c r="J61" s="3"/>
      <c r="K61" s="4" t="e">
        <f>年齢別比較!K43</f>
        <v>#DIV/0!</v>
      </c>
    </row>
    <row r="62" spans="1:11">
      <c r="A62" s="5" t="e">
        <f>年齢別比較!#REF!</f>
        <v>#REF!</v>
      </c>
      <c r="B62" s="6">
        <f>年齢別比較!B44</f>
        <v>0</v>
      </c>
      <c r="C62" s="6">
        <f>年齢別比較!C44</f>
        <v>0</v>
      </c>
      <c r="D62" s="6">
        <f>年齢別比較!D44</f>
        <v>0</v>
      </c>
      <c r="E62" s="6">
        <f>年齢別比較!E44</f>
        <v>0</v>
      </c>
      <c r="F62" s="6">
        <f>年齢別比較!F44</f>
        <v>0</v>
      </c>
      <c r="G62" s="7">
        <f>年齢別比較!G44</f>
        <v>0</v>
      </c>
      <c r="I62" s="5" t="e">
        <f>年齢別比較!#REF!</f>
        <v>#REF!</v>
      </c>
      <c r="J62" s="6"/>
      <c r="K62" s="7"/>
    </row>
    <row r="63" spans="1:11">
      <c r="A63" s="5" t="str">
        <f>年齢別比較!A44</f>
        <v>20代</v>
      </c>
      <c r="B63" s="6">
        <f>年齢別比較!B45</f>
        <v>0</v>
      </c>
      <c r="C63" s="6">
        <f>年齢別比較!C45</f>
        <v>0</v>
      </c>
      <c r="D63" s="6">
        <f>年齢別比較!D45</f>
        <v>0</v>
      </c>
      <c r="E63" s="6">
        <f>年齢別比較!E45</f>
        <v>0</v>
      </c>
      <c r="F63" s="6">
        <f>年齢別比較!F45</f>
        <v>0</v>
      </c>
      <c r="G63" s="7">
        <f>年齢別比較!G45</f>
        <v>0</v>
      </c>
      <c r="I63" s="5" t="str">
        <f>年齢別比較!I44</f>
        <v>20代</v>
      </c>
      <c r="J63" s="6"/>
      <c r="K63" s="7" t="e">
        <f>年齢別比較!K45</f>
        <v>#DIV/0!</v>
      </c>
    </row>
    <row r="64" spans="1:11">
      <c r="A64" s="5" t="str">
        <f>年齢別比較!A45</f>
        <v>30代</v>
      </c>
      <c r="B64" s="6">
        <f>年齢別比較!B46</f>
        <v>0</v>
      </c>
      <c r="C64" s="6">
        <f>年齢別比較!C46</f>
        <v>0</v>
      </c>
      <c r="D64" s="6">
        <f>年齢別比較!D46</f>
        <v>0</v>
      </c>
      <c r="E64" s="6">
        <f>年齢別比較!E46</f>
        <v>0</v>
      </c>
      <c r="F64" s="6">
        <f>年齢別比較!F46</f>
        <v>0</v>
      </c>
      <c r="G64" s="7">
        <f>年齢別比較!G46</f>
        <v>0</v>
      </c>
      <c r="I64" s="5" t="str">
        <f>年齢別比較!I45</f>
        <v>30代</v>
      </c>
      <c r="J64" s="6"/>
      <c r="K64" s="7" t="e">
        <f>年齢別比較!K46</f>
        <v>#DIV/0!</v>
      </c>
    </row>
    <row r="65" spans="1:18">
      <c r="A65" s="5" t="str">
        <f>年齢別比較!A46</f>
        <v>40代</v>
      </c>
      <c r="B65" s="6">
        <f>年齢別比較!B47</f>
        <v>0</v>
      </c>
      <c r="C65" s="6">
        <f>年齢別比較!C47</f>
        <v>0</v>
      </c>
      <c r="D65" s="6">
        <f>年齢別比較!D47</f>
        <v>0</v>
      </c>
      <c r="E65" s="6">
        <f>年齢別比較!E47</f>
        <v>0</v>
      </c>
      <c r="F65" s="6">
        <f>年齢別比較!F47</f>
        <v>0</v>
      </c>
      <c r="G65" s="7">
        <f>年齢別比較!G47</f>
        <v>0</v>
      </c>
      <c r="I65" s="5" t="str">
        <f>年齢別比較!I46</f>
        <v>40代</v>
      </c>
      <c r="J65" s="6"/>
      <c r="K65" s="7" t="e">
        <f>年齢別比較!K47</f>
        <v>#DIV/0!</v>
      </c>
    </row>
    <row r="66" spans="1:18">
      <c r="A66" s="5" t="str">
        <f>年齢別比較!A47</f>
        <v>50代</v>
      </c>
      <c r="B66" s="6">
        <f>年齢別比較!B48</f>
        <v>0</v>
      </c>
      <c r="C66" s="6">
        <f>年齢別比較!C48</f>
        <v>0</v>
      </c>
      <c r="D66" s="6">
        <f>年齢別比較!D48</f>
        <v>0</v>
      </c>
      <c r="E66" s="6">
        <f>年齢別比較!E48</f>
        <v>0</v>
      </c>
      <c r="F66" s="6">
        <f>年齢別比較!F48</f>
        <v>0</v>
      </c>
      <c r="G66" s="7">
        <f>年齢別比較!G48</f>
        <v>0</v>
      </c>
      <c r="I66" s="5" t="str">
        <f>年齢別比較!I47</f>
        <v>50代</v>
      </c>
      <c r="J66" s="6"/>
      <c r="K66" s="7" t="e">
        <f>年齢別比較!K48</f>
        <v>#DIV/0!</v>
      </c>
    </row>
    <row r="67" spans="1:18" ht="14.25" thickBot="1">
      <c r="A67" s="13" t="str">
        <f>年齢別比較!A48</f>
        <v>60代</v>
      </c>
      <c r="B67" s="14">
        <f>年齢別比較!B49</f>
        <v>0</v>
      </c>
      <c r="C67" s="14">
        <f>年齢別比較!C49</f>
        <v>0</v>
      </c>
      <c r="D67" s="14">
        <f>年齢別比較!D49</f>
        <v>0</v>
      </c>
      <c r="E67" s="14">
        <f>年齢別比較!E49</f>
        <v>0</v>
      </c>
      <c r="F67" s="14">
        <f>年齢別比較!F49</f>
        <v>0</v>
      </c>
      <c r="G67" s="15">
        <f>年齢別比較!G49</f>
        <v>0</v>
      </c>
      <c r="I67" s="8" t="str">
        <f>年齢別比較!I48</f>
        <v>60代</v>
      </c>
      <c r="J67" s="9"/>
      <c r="K67" s="10">
        <f>年齢別比較!K49</f>
        <v>0</v>
      </c>
    </row>
    <row r="68" spans="1:18">
      <c r="A68" s="2" t="s">
        <v>164</v>
      </c>
      <c r="B68" s="3">
        <f>男女別比較!B20</f>
        <v>0</v>
      </c>
      <c r="C68" s="3">
        <f>男女別比較!C20</f>
        <v>0</v>
      </c>
      <c r="D68" s="3">
        <f>男女別比較!D20</f>
        <v>0</v>
      </c>
      <c r="E68" s="3">
        <f>男女別比較!E20</f>
        <v>0</v>
      </c>
      <c r="F68" s="3">
        <f>男女別比較!F20</f>
        <v>0</v>
      </c>
      <c r="G68" s="4">
        <f>男女別比較!G20</f>
        <v>0</v>
      </c>
      <c r="I68" s="2" t="s">
        <v>164</v>
      </c>
      <c r="J68" s="3"/>
      <c r="K68" s="4" t="e">
        <f>男女別比較!K20</f>
        <v>#DIV/0!</v>
      </c>
    </row>
    <row r="69" spans="1:18" ht="14.25" thickBot="1">
      <c r="A69" s="8" t="s">
        <v>165</v>
      </c>
      <c r="B69" s="9">
        <f>男女別比較!B21</f>
        <v>0</v>
      </c>
      <c r="C69" s="9">
        <f>男女別比較!C21</f>
        <v>0</v>
      </c>
      <c r="D69" s="9">
        <f>男女別比較!D21</f>
        <v>0</v>
      </c>
      <c r="E69" s="9">
        <f>男女別比較!E21</f>
        <v>0</v>
      </c>
      <c r="F69" s="9">
        <f>男女別比較!F21</f>
        <v>0</v>
      </c>
      <c r="G69" s="10">
        <f>男女別比較!G21</f>
        <v>0</v>
      </c>
      <c r="I69" s="8" t="s">
        <v>165</v>
      </c>
      <c r="J69" s="9"/>
      <c r="K69" s="10" t="e">
        <f>男女別比較!K21</f>
        <v>#DIV/0!</v>
      </c>
    </row>
    <row r="70" spans="1:18" s="20" customFormat="1" ht="68.25" thickBot="1">
      <c r="A70" s="16"/>
      <c r="B70" s="17" t="s">
        <v>213</v>
      </c>
      <c r="C70" s="17" t="s">
        <v>214</v>
      </c>
      <c r="D70" s="17" t="s">
        <v>215</v>
      </c>
      <c r="E70" s="17" t="s">
        <v>216</v>
      </c>
      <c r="F70" s="19" t="s">
        <v>217</v>
      </c>
    </row>
    <row r="71" spans="1:18" ht="14.25" thickBot="1">
      <c r="A71" s="5" t="str">
        <f>年齢別比較!A50</f>
        <v>仕事</v>
      </c>
      <c r="B71" s="6">
        <f>年齢別比較!B50</f>
        <v>0</v>
      </c>
      <c r="C71" s="6">
        <f>年齢別比較!C50</f>
        <v>0</v>
      </c>
      <c r="D71" s="6">
        <f>年齢別比較!D50</f>
        <v>0</v>
      </c>
      <c r="E71" s="6">
        <f>年齢別比較!E50</f>
        <v>0</v>
      </c>
      <c r="F71" s="7">
        <f>年齢別比較!F50</f>
        <v>0</v>
      </c>
      <c r="G71" s="38" t="s">
        <v>323</v>
      </c>
      <c r="H71" s="37" t="e">
        <f>(B71+C71+D71)/D3</f>
        <v>#DIV/0!</v>
      </c>
    </row>
    <row r="72" spans="1:18">
      <c r="A72" s="5" t="e">
        <f>年齢別比較!#REF!</f>
        <v>#REF!</v>
      </c>
      <c r="B72" s="6">
        <f>年齢別比較!B51</f>
        <v>0</v>
      </c>
      <c r="C72" s="6">
        <f>年齢別比較!C51</f>
        <v>0</v>
      </c>
      <c r="D72" s="6">
        <f>年齢別比較!D51</f>
        <v>0</v>
      </c>
      <c r="E72" s="6">
        <f>年齢別比較!E51</f>
        <v>0</v>
      </c>
      <c r="F72" s="7">
        <f>年齢別比較!F51</f>
        <v>0</v>
      </c>
    </row>
    <row r="73" spans="1:18">
      <c r="A73" s="5" t="str">
        <f>年齢別比較!A51</f>
        <v>20代</v>
      </c>
      <c r="B73" s="6">
        <f>年齢別比較!B52</f>
        <v>0</v>
      </c>
      <c r="C73" s="6">
        <f>年齢別比較!C52</f>
        <v>0</v>
      </c>
      <c r="D73" s="6">
        <f>年齢別比較!D52</f>
        <v>0</v>
      </c>
      <c r="E73" s="6">
        <f>年齢別比較!E52</f>
        <v>0</v>
      </c>
      <c r="F73" s="7">
        <f>年齢別比較!F52</f>
        <v>0</v>
      </c>
    </row>
    <row r="74" spans="1:18">
      <c r="A74" s="5" t="str">
        <f>年齢別比較!A52</f>
        <v>30代</v>
      </c>
      <c r="B74" s="6">
        <f>年齢別比較!B53</f>
        <v>0</v>
      </c>
      <c r="C74" s="6">
        <f>年齢別比較!C53</f>
        <v>0</v>
      </c>
      <c r="D74" s="6">
        <f>年齢別比較!D53</f>
        <v>0</v>
      </c>
      <c r="E74" s="6">
        <f>年齢別比較!E53</f>
        <v>0</v>
      </c>
      <c r="F74" s="7">
        <f>年齢別比較!F53</f>
        <v>0</v>
      </c>
    </row>
    <row r="75" spans="1:18">
      <c r="A75" s="5" t="str">
        <f>年齢別比較!A53</f>
        <v>40代</v>
      </c>
      <c r="B75" s="6">
        <f>年齢別比較!B54</f>
        <v>0</v>
      </c>
      <c r="C75" s="6">
        <f>年齢別比較!C54</f>
        <v>0</v>
      </c>
      <c r="D75" s="6">
        <f>年齢別比較!D54</f>
        <v>0</v>
      </c>
      <c r="E75" s="6">
        <f>年齢別比較!E54</f>
        <v>0</v>
      </c>
      <c r="F75" s="7">
        <f>年齢別比較!F54</f>
        <v>0</v>
      </c>
    </row>
    <row r="76" spans="1:18">
      <c r="A76" s="5" t="str">
        <f>年齢別比較!A54</f>
        <v>50代</v>
      </c>
      <c r="B76" s="6">
        <f>年齢別比較!B55</f>
        <v>0</v>
      </c>
      <c r="C76" s="6">
        <f>年齢別比較!C55</f>
        <v>0</v>
      </c>
      <c r="D76" s="6">
        <f>年齢別比較!D55</f>
        <v>0</v>
      </c>
      <c r="E76" s="6">
        <f>年齢別比較!E55</f>
        <v>0</v>
      </c>
      <c r="F76" s="7">
        <f>年齢別比較!F55</f>
        <v>0</v>
      </c>
    </row>
    <row r="77" spans="1:18" ht="14.25" thickBot="1">
      <c r="A77" s="8" t="str">
        <f>年齢別比較!A55</f>
        <v>60代</v>
      </c>
      <c r="B77" s="9">
        <f>年齢別比較!B56</f>
        <v>0</v>
      </c>
      <c r="C77" s="9">
        <f>年齢別比較!C56</f>
        <v>0</v>
      </c>
      <c r="D77" s="9">
        <f>年齢別比較!D56</f>
        <v>0</v>
      </c>
      <c r="E77" s="9">
        <f>年齢別比較!E56</f>
        <v>0</v>
      </c>
      <c r="F77" s="10">
        <f>年齢別比較!F56</f>
        <v>0</v>
      </c>
    </row>
    <row r="78" spans="1:18">
      <c r="A78" s="2" t="s">
        <v>164</v>
      </c>
      <c r="B78" s="3">
        <f>男女別比較!B22</f>
        <v>0</v>
      </c>
      <c r="C78" s="3">
        <f>男女別比較!C22</f>
        <v>0</v>
      </c>
      <c r="D78" s="3">
        <f>男女別比較!D22</f>
        <v>0</v>
      </c>
      <c r="E78" s="3">
        <f>男女別比較!E22</f>
        <v>0</v>
      </c>
      <c r="F78" s="4">
        <f>男女別比較!F22</f>
        <v>0</v>
      </c>
    </row>
    <row r="79" spans="1:18" ht="14.25" thickBot="1">
      <c r="A79" s="13" t="s">
        <v>165</v>
      </c>
      <c r="B79" s="14">
        <f>男女別比較!B23</f>
        <v>0</v>
      </c>
      <c r="C79" s="14">
        <f>男女別比較!C23</f>
        <v>0</v>
      </c>
      <c r="D79" s="14">
        <f>男女別比較!D23</f>
        <v>0</v>
      </c>
      <c r="E79" s="14">
        <f>男女別比較!E23</f>
        <v>0</v>
      </c>
      <c r="F79" s="15">
        <f>男女別比較!F23</f>
        <v>0</v>
      </c>
    </row>
    <row r="80" spans="1:18" s="20" customFormat="1" ht="81">
      <c r="A80" s="16"/>
      <c r="B80" s="17" t="s">
        <v>312</v>
      </c>
      <c r="C80" s="17" t="s">
        <v>218</v>
      </c>
      <c r="D80" s="17" t="s">
        <v>219</v>
      </c>
      <c r="E80" s="21" t="s">
        <v>220</v>
      </c>
      <c r="F80" s="17" t="s">
        <v>221</v>
      </c>
      <c r="G80" s="44" t="s">
        <v>407</v>
      </c>
      <c r="H80" s="17" t="s">
        <v>222</v>
      </c>
      <c r="I80" s="17" t="s">
        <v>223</v>
      </c>
      <c r="J80" s="17" t="s">
        <v>224</v>
      </c>
      <c r="K80" s="17" t="s">
        <v>225</v>
      </c>
      <c r="L80" s="17" t="s">
        <v>226</v>
      </c>
      <c r="M80" s="17" t="s">
        <v>227</v>
      </c>
      <c r="N80" s="17" t="s">
        <v>228</v>
      </c>
      <c r="O80" s="44" t="s">
        <v>408</v>
      </c>
      <c r="P80" s="17" t="s">
        <v>229</v>
      </c>
      <c r="Q80" s="22" t="s">
        <v>480</v>
      </c>
      <c r="R80" s="22" t="s">
        <v>357</v>
      </c>
    </row>
    <row r="81" spans="1:18">
      <c r="A81" s="5" t="str">
        <f>年齢別比較!A57</f>
        <v>理由1位</v>
      </c>
      <c r="B81" s="6">
        <f>年齢別比較!B57</f>
        <v>0</v>
      </c>
      <c r="C81" s="6">
        <f>年齢別比較!C57</f>
        <v>0</v>
      </c>
      <c r="D81" s="6">
        <f>年齢別比較!D57</f>
        <v>0</v>
      </c>
      <c r="E81" s="6">
        <f>年齢別比較!E57</f>
        <v>0</v>
      </c>
      <c r="F81" s="6">
        <f>年齢別比較!F57</f>
        <v>0</v>
      </c>
      <c r="G81" s="6">
        <f>年齢別比較!G57</f>
        <v>0</v>
      </c>
      <c r="H81" s="6">
        <f>年齢別比較!H57</f>
        <v>0</v>
      </c>
      <c r="I81" s="6">
        <f>年齢別比較!I57</f>
        <v>0</v>
      </c>
      <c r="J81" s="6">
        <f>年齢別比較!J57</f>
        <v>0</v>
      </c>
      <c r="K81" s="6">
        <f>年齢別比較!K57</f>
        <v>0</v>
      </c>
      <c r="L81" s="6">
        <f>年齢別比較!L57</f>
        <v>0</v>
      </c>
      <c r="M81" s="6">
        <f>年齢別比較!M57</f>
        <v>0</v>
      </c>
      <c r="N81" s="6">
        <f>年齢別比較!N57</f>
        <v>0</v>
      </c>
      <c r="O81" s="6">
        <f>年齢別比較!O57</f>
        <v>0</v>
      </c>
      <c r="P81" s="6">
        <f>年齢別比較!P57</f>
        <v>0</v>
      </c>
      <c r="Q81" s="7">
        <f>年齢別比較!Q57</f>
        <v>0</v>
      </c>
      <c r="R81" s="7">
        <f>年齢別比較!R57</f>
        <v>0</v>
      </c>
    </row>
    <row r="82" spans="1:18">
      <c r="A82" s="5" t="str">
        <f>年齢別比較!A58</f>
        <v>理由2位</v>
      </c>
      <c r="B82" s="6">
        <f>年齢別比較!B58</f>
        <v>0</v>
      </c>
      <c r="C82" s="6">
        <f>年齢別比較!C58</f>
        <v>0</v>
      </c>
      <c r="D82" s="6">
        <f>年齢別比較!D58</f>
        <v>0</v>
      </c>
      <c r="E82" s="6">
        <f>年齢別比較!E58</f>
        <v>0</v>
      </c>
      <c r="F82" s="6">
        <f>年齢別比較!F58</f>
        <v>0</v>
      </c>
      <c r="G82" s="6">
        <f>年齢別比較!G58</f>
        <v>0</v>
      </c>
      <c r="H82" s="6">
        <f>年齢別比較!H58</f>
        <v>0</v>
      </c>
      <c r="I82" s="6">
        <f>年齢別比較!I58</f>
        <v>0</v>
      </c>
      <c r="J82" s="6">
        <f>年齢別比較!J58</f>
        <v>0</v>
      </c>
      <c r="K82" s="6">
        <f>年齢別比較!K58</f>
        <v>0</v>
      </c>
      <c r="L82" s="6">
        <f>年齢別比較!L58</f>
        <v>0</v>
      </c>
      <c r="M82" s="6">
        <f>年齢別比較!M58</f>
        <v>0</v>
      </c>
      <c r="N82" s="6">
        <f>年齢別比較!N58</f>
        <v>0</v>
      </c>
      <c r="O82" s="6">
        <f>年齢別比較!O58</f>
        <v>0</v>
      </c>
      <c r="P82" s="6">
        <f>年齢別比較!P58</f>
        <v>0</v>
      </c>
      <c r="Q82" s="7">
        <f>年齢別比較!Q58</f>
        <v>0</v>
      </c>
      <c r="R82" s="7">
        <f>年齢別比較!R58</f>
        <v>0</v>
      </c>
    </row>
    <row r="83" spans="1:18">
      <c r="A83" s="5" t="str">
        <f>年齢別比較!A59</f>
        <v>理由3位</v>
      </c>
      <c r="B83" s="6">
        <f>年齢別比較!B59</f>
        <v>0</v>
      </c>
      <c r="C83" s="6">
        <f>年齢別比較!C59</f>
        <v>0</v>
      </c>
      <c r="D83" s="6">
        <f>年齢別比較!D59</f>
        <v>0</v>
      </c>
      <c r="E83" s="6">
        <f>年齢別比較!E59</f>
        <v>0</v>
      </c>
      <c r="F83" s="6">
        <f>年齢別比較!F59</f>
        <v>0</v>
      </c>
      <c r="G83" s="6">
        <f>年齢別比較!G59</f>
        <v>0</v>
      </c>
      <c r="H83" s="6">
        <f>年齢別比較!H59</f>
        <v>0</v>
      </c>
      <c r="I83" s="6">
        <f>年齢別比較!I59</f>
        <v>0</v>
      </c>
      <c r="J83" s="6">
        <f>年齢別比較!J59</f>
        <v>0</v>
      </c>
      <c r="K83" s="6">
        <f>年齢別比較!K59</f>
        <v>0</v>
      </c>
      <c r="L83" s="6">
        <f>年齢別比較!L59</f>
        <v>0</v>
      </c>
      <c r="M83" s="6">
        <f>年齢別比較!M59</f>
        <v>0</v>
      </c>
      <c r="N83" s="6">
        <f>年齢別比較!N59</f>
        <v>0</v>
      </c>
      <c r="O83" s="6">
        <f>年齢別比較!O59</f>
        <v>0</v>
      </c>
      <c r="P83" s="6">
        <f>年齢別比較!P59</f>
        <v>0</v>
      </c>
      <c r="Q83" s="7">
        <f>年齢別比較!Q59</f>
        <v>0</v>
      </c>
      <c r="R83" s="7">
        <f>年齢別比較!R59</f>
        <v>0</v>
      </c>
    </row>
    <row r="84" spans="1:18">
      <c r="A84" s="5" t="str">
        <f>年齢別比較!A60</f>
        <v>理由加重</v>
      </c>
      <c r="B84" s="6">
        <f>年齢別比較!B60</f>
        <v>0</v>
      </c>
      <c r="C84" s="6">
        <f>年齢別比較!C60</f>
        <v>0</v>
      </c>
      <c r="D84" s="6">
        <f>年齢別比較!D60</f>
        <v>0</v>
      </c>
      <c r="E84" s="6">
        <f>年齢別比較!E60</f>
        <v>0</v>
      </c>
      <c r="F84" s="6">
        <f>年齢別比較!F60</f>
        <v>0</v>
      </c>
      <c r="G84" s="6">
        <f>年齢別比較!G60</f>
        <v>0</v>
      </c>
      <c r="H84" s="6">
        <f>年齢別比較!H60</f>
        <v>0</v>
      </c>
      <c r="I84" s="6">
        <f>年齢別比較!I60</f>
        <v>0</v>
      </c>
      <c r="J84" s="6">
        <f>年齢別比較!J60</f>
        <v>0</v>
      </c>
      <c r="K84" s="6">
        <f>年齢別比較!K60</f>
        <v>0</v>
      </c>
      <c r="L84" s="6">
        <f>年齢別比較!L60</f>
        <v>0</v>
      </c>
      <c r="M84" s="6">
        <f>年齢別比較!M60</f>
        <v>0</v>
      </c>
      <c r="N84" s="6">
        <f>年齢別比較!N60</f>
        <v>0</v>
      </c>
      <c r="O84" s="6">
        <f>年齢別比較!O60</f>
        <v>0</v>
      </c>
      <c r="P84" s="6">
        <f>年齢別比較!P60</f>
        <v>0</v>
      </c>
      <c r="Q84" s="7">
        <f>年齢別比較!Q60</f>
        <v>0</v>
      </c>
      <c r="R84" s="7">
        <f>年齢別比較!R60</f>
        <v>0</v>
      </c>
    </row>
    <row r="85" spans="1:18">
      <c r="A85" s="5" t="e">
        <f>年齢別比較!#REF!</f>
        <v>#REF!</v>
      </c>
      <c r="B85" s="6">
        <f>年齢別比較!B61</f>
        <v>0</v>
      </c>
      <c r="C85" s="6">
        <f>年齢別比較!C61</f>
        <v>0</v>
      </c>
      <c r="D85" s="6">
        <f>年齢別比較!D61</f>
        <v>0</v>
      </c>
      <c r="E85" s="6">
        <f>年齢別比較!E61</f>
        <v>0</v>
      </c>
      <c r="F85" s="6">
        <f>年齢別比較!F61</f>
        <v>0</v>
      </c>
      <c r="G85" s="6">
        <f>年齢別比較!G61</f>
        <v>0</v>
      </c>
      <c r="H85" s="6">
        <f>年齢別比較!H61</f>
        <v>0</v>
      </c>
      <c r="I85" s="6">
        <f>年齢別比較!I61</f>
        <v>0</v>
      </c>
      <c r="J85" s="6">
        <f>年齢別比較!J61</f>
        <v>0</v>
      </c>
      <c r="K85" s="6">
        <f>年齢別比較!K61</f>
        <v>0</v>
      </c>
      <c r="L85" s="6">
        <f>年齢別比較!L61</f>
        <v>0</v>
      </c>
      <c r="M85" s="6">
        <f>年齢別比較!M61</f>
        <v>0</v>
      </c>
      <c r="N85" s="6">
        <f>年齢別比較!N61</f>
        <v>0</v>
      </c>
      <c r="O85" s="6">
        <f>年齢別比較!O61</f>
        <v>0</v>
      </c>
      <c r="P85" s="6">
        <f>年齢別比較!P61</f>
        <v>0</v>
      </c>
      <c r="Q85" s="7">
        <f>年齢別比較!Q61</f>
        <v>0</v>
      </c>
      <c r="R85" s="7">
        <f>年齢別比較!R61</f>
        <v>0</v>
      </c>
    </row>
    <row r="86" spans="1:18">
      <c r="A86" s="5" t="str">
        <f>年齢別比較!A61</f>
        <v>理由1位20代</v>
      </c>
      <c r="B86" s="6">
        <f>年齢別比較!B62</f>
        <v>0</v>
      </c>
      <c r="C86" s="6">
        <f>年齢別比較!C62</f>
        <v>0</v>
      </c>
      <c r="D86" s="6">
        <f>年齢別比較!D62</f>
        <v>0</v>
      </c>
      <c r="E86" s="6">
        <f>年齢別比較!E62</f>
        <v>0</v>
      </c>
      <c r="F86" s="6">
        <f>年齢別比較!F62</f>
        <v>0</v>
      </c>
      <c r="G86" s="6">
        <f>年齢別比較!G62</f>
        <v>0</v>
      </c>
      <c r="H86" s="6">
        <f>年齢別比較!H62</f>
        <v>0</v>
      </c>
      <c r="I86" s="6">
        <f>年齢別比較!I62</f>
        <v>0</v>
      </c>
      <c r="J86" s="6">
        <f>年齢別比較!J62</f>
        <v>0</v>
      </c>
      <c r="K86" s="6">
        <f>年齢別比較!K62</f>
        <v>0</v>
      </c>
      <c r="L86" s="6">
        <f>年齢別比較!L62</f>
        <v>0</v>
      </c>
      <c r="M86" s="6">
        <f>年齢別比較!M62</f>
        <v>0</v>
      </c>
      <c r="N86" s="6">
        <f>年齢別比較!N62</f>
        <v>0</v>
      </c>
      <c r="O86" s="6">
        <f>年齢別比較!O62</f>
        <v>0</v>
      </c>
      <c r="P86" s="6">
        <f>年齢別比較!P62</f>
        <v>0</v>
      </c>
      <c r="Q86" s="7">
        <f>年齢別比較!Q62</f>
        <v>0</v>
      </c>
      <c r="R86" s="7">
        <f>年齢別比較!R62</f>
        <v>0</v>
      </c>
    </row>
    <row r="87" spans="1:18">
      <c r="A87" s="5" t="str">
        <f>年齢別比較!A62</f>
        <v>理由1位30代</v>
      </c>
      <c r="B87" s="6">
        <f>年齢別比較!B63</f>
        <v>0</v>
      </c>
      <c r="C87" s="6">
        <f>年齢別比較!C63</f>
        <v>0</v>
      </c>
      <c r="D87" s="6">
        <f>年齢別比較!D63</f>
        <v>0</v>
      </c>
      <c r="E87" s="6">
        <f>年齢別比較!E63</f>
        <v>0</v>
      </c>
      <c r="F87" s="6">
        <f>年齢別比較!F63</f>
        <v>0</v>
      </c>
      <c r="G87" s="6">
        <f>年齢別比較!G63</f>
        <v>0</v>
      </c>
      <c r="H87" s="6">
        <f>年齢別比較!H63</f>
        <v>0</v>
      </c>
      <c r="I87" s="6">
        <f>年齢別比較!I63</f>
        <v>0</v>
      </c>
      <c r="J87" s="6">
        <f>年齢別比較!J63</f>
        <v>0</v>
      </c>
      <c r="K87" s="6">
        <f>年齢別比較!K63</f>
        <v>0</v>
      </c>
      <c r="L87" s="6">
        <f>年齢別比較!L63</f>
        <v>0</v>
      </c>
      <c r="M87" s="6">
        <f>年齢別比較!M63</f>
        <v>0</v>
      </c>
      <c r="N87" s="6">
        <f>年齢別比較!N63</f>
        <v>0</v>
      </c>
      <c r="O87" s="6">
        <f>年齢別比較!O63</f>
        <v>0</v>
      </c>
      <c r="P87" s="6">
        <f>年齢別比較!P63</f>
        <v>0</v>
      </c>
      <c r="Q87" s="7">
        <f>年齢別比較!Q63</f>
        <v>0</v>
      </c>
      <c r="R87" s="7">
        <f>年齢別比較!R63</f>
        <v>0</v>
      </c>
    </row>
    <row r="88" spans="1:18">
      <c r="A88" s="5" t="str">
        <f>年齢別比較!A63</f>
        <v>理由1位40代</v>
      </c>
      <c r="B88" s="6">
        <f>年齢別比較!B64</f>
        <v>0</v>
      </c>
      <c r="C88" s="6">
        <f>年齢別比較!C64</f>
        <v>0</v>
      </c>
      <c r="D88" s="6">
        <f>年齢別比較!D64</f>
        <v>0</v>
      </c>
      <c r="E88" s="6">
        <f>年齢別比較!E64</f>
        <v>0</v>
      </c>
      <c r="F88" s="6">
        <f>年齢別比較!F64</f>
        <v>0</v>
      </c>
      <c r="G88" s="6">
        <f>年齢別比較!G64</f>
        <v>0</v>
      </c>
      <c r="H88" s="6">
        <f>年齢別比較!H64</f>
        <v>0</v>
      </c>
      <c r="I88" s="6">
        <f>年齢別比較!I64</f>
        <v>0</v>
      </c>
      <c r="J88" s="6">
        <f>年齢別比較!J64</f>
        <v>0</v>
      </c>
      <c r="K88" s="6">
        <f>年齢別比較!K64</f>
        <v>0</v>
      </c>
      <c r="L88" s="6">
        <f>年齢別比較!L64</f>
        <v>0</v>
      </c>
      <c r="M88" s="6">
        <f>年齢別比較!M64</f>
        <v>0</v>
      </c>
      <c r="N88" s="6">
        <f>年齢別比較!N64</f>
        <v>0</v>
      </c>
      <c r="O88" s="6">
        <f>年齢別比較!O64</f>
        <v>0</v>
      </c>
      <c r="P88" s="6">
        <f>年齢別比較!P64</f>
        <v>0</v>
      </c>
      <c r="Q88" s="7">
        <f>年齢別比較!Q64</f>
        <v>0</v>
      </c>
      <c r="R88" s="7">
        <f>年齢別比較!R64</f>
        <v>0</v>
      </c>
    </row>
    <row r="89" spans="1:18">
      <c r="A89" s="5" t="str">
        <f>年齢別比較!A64</f>
        <v>理由1位50代</v>
      </c>
      <c r="B89" s="6">
        <f>年齢別比較!B65</f>
        <v>0</v>
      </c>
      <c r="C89" s="6">
        <f>年齢別比較!C65</f>
        <v>0</v>
      </c>
      <c r="D89" s="6">
        <f>年齢別比較!D65</f>
        <v>0</v>
      </c>
      <c r="E89" s="6">
        <f>年齢別比較!E65</f>
        <v>0</v>
      </c>
      <c r="F89" s="6">
        <f>年齢別比較!F65</f>
        <v>0</v>
      </c>
      <c r="G89" s="6">
        <f>年齢別比較!G65</f>
        <v>0</v>
      </c>
      <c r="H89" s="6">
        <f>年齢別比較!H65</f>
        <v>0</v>
      </c>
      <c r="I89" s="6">
        <f>年齢別比較!I65</f>
        <v>0</v>
      </c>
      <c r="J89" s="6">
        <f>年齢別比較!J65</f>
        <v>0</v>
      </c>
      <c r="K89" s="6">
        <f>年齢別比較!K65</f>
        <v>0</v>
      </c>
      <c r="L89" s="6">
        <f>年齢別比較!L65</f>
        <v>0</v>
      </c>
      <c r="M89" s="6">
        <f>年齢別比較!M65</f>
        <v>0</v>
      </c>
      <c r="N89" s="6">
        <f>年齢別比較!N65</f>
        <v>0</v>
      </c>
      <c r="O89" s="6">
        <f>年齢別比較!O65</f>
        <v>0</v>
      </c>
      <c r="P89" s="6">
        <f>年齢別比較!P65</f>
        <v>0</v>
      </c>
      <c r="Q89" s="7">
        <f>年齢別比較!Q65</f>
        <v>0</v>
      </c>
      <c r="R89" s="7">
        <f>年齢別比較!R65</f>
        <v>0</v>
      </c>
    </row>
    <row r="90" spans="1:18">
      <c r="A90" s="5" t="str">
        <f>年齢別比較!A65</f>
        <v>理由1位60代</v>
      </c>
      <c r="B90" s="6">
        <f>年齢別比較!B66</f>
        <v>0</v>
      </c>
      <c r="C90" s="6">
        <f>年齢別比較!C66</f>
        <v>0</v>
      </c>
      <c r="D90" s="6">
        <f>年齢別比較!D66</f>
        <v>0</v>
      </c>
      <c r="E90" s="6">
        <f>年齢別比較!E66</f>
        <v>0</v>
      </c>
      <c r="F90" s="6">
        <f>年齢別比較!F66</f>
        <v>0</v>
      </c>
      <c r="G90" s="6">
        <f>年齢別比較!G66</f>
        <v>0</v>
      </c>
      <c r="H90" s="6">
        <f>年齢別比較!H66</f>
        <v>0</v>
      </c>
      <c r="I90" s="6">
        <f>年齢別比較!I66</f>
        <v>0</v>
      </c>
      <c r="J90" s="6">
        <f>年齢別比較!J66</f>
        <v>0</v>
      </c>
      <c r="K90" s="6">
        <f>年齢別比較!K66</f>
        <v>0</v>
      </c>
      <c r="L90" s="6">
        <f>年齢別比較!L66</f>
        <v>0</v>
      </c>
      <c r="M90" s="6">
        <f>年齢別比較!M66</f>
        <v>0</v>
      </c>
      <c r="N90" s="6">
        <f>年齢別比較!N66</f>
        <v>0</v>
      </c>
      <c r="O90" s="6">
        <f>年齢別比較!O66</f>
        <v>0</v>
      </c>
      <c r="P90" s="6">
        <f>年齢別比較!P66</f>
        <v>0</v>
      </c>
      <c r="Q90" s="7">
        <f>年齢別比較!Q66</f>
        <v>0</v>
      </c>
      <c r="R90" s="7">
        <f>年齢別比較!R66</f>
        <v>0</v>
      </c>
    </row>
    <row r="91" spans="1:18">
      <c r="A91" s="5" t="e">
        <f>年齢別比較!#REF!</f>
        <v>#REF!</v>
      </c>
      <c r="B91" s="6">
        <f>年齢別比較!B67</f>
        <v>0</v>
      </c>
      <c r="C91" s="6">
        <f>年齢別比較!C67</f>
        <v>0</v>
      </c>
      <c r="D91" s="6">
        <f>年齢別比較!D67</f>
        <v>0</v>
      </c>
      <c r="E91" s="6">
        <f>年齢別比較!E67</f>
        <v>0</v>
      </c>
      <c r="F91" s="6">
        <f>年齢別比較!F67</f>
        <v>0</v>
      </c>
      <c r="G91" s="6">
        <f>年齢別比較!G67</f>
        <v>0</v>
      </c>
      <c r="H91" s="6">
        <f>年齢別比較!H67</f>
        <v>0</v>
      </c>
      <c r="I91" s="6">
        <f>年齢別比較!I67</f>
        <v>0</v>
      </c>
      <c r="J91" s="6">
        <f>年齢別比較!J67</f>
        <v>0</v>
      </c>
      <c r="K91" s="6">
        <f>年齢別比較!K67</f>
        <v>0</v>
      </c>
      <c r="L91" s="6">
        <f>年齢別比較!L67</f>
        <v>0</v>
      </c>
      <c r="M91" s="6">
        <f>年齢別比較!M67</f>
        <v>0</v>
      </c>
      <c r="N91" s="6">
        <f>年齢別比較!N67</f>
        <v>0</v>
      </c>
      <c r="O91" s="6">
        <f>年齢別比較!O67</f>
        <v>0</v>
      </c>
      <c r="P91" s="6">
        <f>年齢別比較!P67</f>
        <v>0</v>
      </c>
      <c r="Q91" s="7">
        <f>年齢別比較!Q67</f>
        <v>0</v>
      </c>
      <c r="R91" s="7">
        <f>年齢別比較!R67</f>
        <v>0</v>
      </c>
    </row>
    <row r="92" spans="1:18">
      <c r="A92" s="5" t="str">
        <f>年齢別比較!A67</f>
        <v>理由加重20代</v>
      </c>
      <c r="B92" s="6">
        <f>年齢別比較!B68</f>
        <v>0</v>
      </c>
      <c r="C92" s="6">
        <f>年齢別比較!C68</f>
        <v>0</v>
      </c>
      <c r="D92" s="6">
        <f>年齢別比較!D68</f>
        <v>0</v>
      </c>
      <c r="E92" s="6">
        <f>年齢別比較!E68</f>
        <v>0</v>
      </c>
      <c r="F92" s="6">
        <f>年齢別比較!F68</f>
        <v>0</v>
      </c>
      <c r="G92" s="6">
        <f>年齢別比較!G68</f>
        <v>0</v>
      </c>
      <c r="H92" s="6">
        <f>年齢別比較!H68</f>
        <v>0</v>
      </c>
      <c r="I92" s="6">
        <f>年齢別比較!I68</f>
        <v>0</v>
      </c>
      <c r="J92" s="6">
        <f>年齢別比較!J68</f>
        <v>0</v>
      </c>
      <c r="K92" s="6">
        <f>年齢別比較!K68</f>
        <v>0</v>
      </c>
      <c r="L92" s="6">
        <f>年齢別比較!L68</f>
        <v>0</v>
      </c>
      <c r="M92" s="6">
        <f>年齢別比較!M68</f>
        <v>0</v>
      </c>
      <c r="N92" s="6">
        <f>年齢別比較!N68</f>
        <v>0</v>
      </c>
      <c r="O92" s="6">
        <f>年齢別比較!O68</f>
        <v>0</v>
      </c>
      <c r="P92" s="6">
        <f>年齢別比較!P68</f>
        <v>0</v>
      </c>
      <c r="Q92" s="7">
        <f>年齢別比較!Q68</f>
        <v>0</v>
      </c>
      <c r="R92" s="7">
        <f>年齢別比較!R68</f>
        <v>0</v>
      </c>
    </row>
    <row r="93" spans="1:18">
      <c r="A93" s="5" t="str">
        <f>年齢別比較!A68</f>
        <v>理由加重30代</v>
      </c>
      <c r="B93" s="6">
        <f>年齢別比較!B69</f>
        <v>0</v>
      </c>
      <c r="C93" s="6">
        <f>年齢別比較!C69</f>
        <v>0</v>
      </c>
      <c r="D93" s="6">
        <f>年齢別比較!D69</f>
        <v>0</v>
      </c>
      <c r="E93" s="6">
        <f>年齢別比較!E69</f>
        <v>0</v>
      </c>
      <c r="F93" s="6">
        <f>年齢別比較!F69</f>
        <v>0</v>
      </c>
      <c r="G93" s="6">
        <f>年齢別比較!G69</f>
        <v>0</v>
      </c>
      <c r="H93" s="6">
        <f>年齢別比較!H69</f>
        <v>0</v>
      </c>
      <c r="I93" s="6">
        <f>年齢別比較!I69</f>
        <v>0</v>
      </c>
      <c r="J93" s="6">
        <f>年齢別比較!J69</f>
        <v>0</v>
      </c>
      <c r="K93" s="6">
        <f>年齢別比較!K69</f>
        <v>0</v>
      </c>
      <c r="L93" s="6">
        <f>年齢別比較!L69</f>
        <v>0</v>
      </c>
      <c r="M93" s="6">
        <f>年齢別比較!M69</f>
        <v>0</v>
      </c>
      <c r="N93" s="6">
        <f>年齢別比較!N69</f>
        <v>0</v>
      </c>
      <c r="O93" s="6">
        <f>年齢別比較!O69</f>
        <v>0</v>
      </c>
      <c r="P93" s="6">
        <f>年齢別比較!P69</f>
        <v>0</v>
      </c>
      <c r="Q93" s="7">
        <f>年齢別比較!Q69</f>
        <v>0</v>
      </c>
      <c r="R93" s="7">
        <f>年齢別比較!R69</f>
        <v>0</v>
      </c>
    </row>
    <row r="94" spans="1:18">
      <c r="A94" s="5" t="str">
        <f>年齢別比較!A69</f>
        <v>理由加重40代</v>
      </c>
      <c r="B94" s="6">
        <f>年齢別比較!B70</f>
        <v>0</v>
      </c>
      <c r="C94" s="6">
        <f>年齢別比較!C70</f>
        <v>0</v>
      </c>
      <c r="D94" s="6">
        <f>年齢別比較!D70</f>
        <v>0</v>
      </c>
      <c r="E94" s="6">
        <f>年齢別比較!E70</f>
        <v>0</v>
      </c>
      <c r="F94" s="6">
        <f>年齢別比較!F70</f>
        <v>0</v>
      </c>
      <c r="G94" s="6">
        <f>年齢別比較!G70</f>
        <v>0</v>
      </c>
      <c r="H94" s="6">
        <f>年齢別比較!H70</f>
        <v>0</v>
      </c>
      <c r="I94" s="6">
        <f>年齢別比較!I70</f>
        <v>0</v>
      </c>
      <c r="J94" s="6">
        <f>年齢別比較!J70</f>
        <v>0</v>
      </c>
      <c r="K94" s="6">
        <f>年齢別比較!K70</f>
        <v>0</v>
      </c>
      <c r="L94" s="6">
        <f>年齢別比較!L70</f>
        <v>0</v>
      </c>
      <c r="M94" s="6">
        <f>年齢別比較!M70</f>
        <v>0</v>
      </c>
      <c r="N94" s="6">
        <f>年齢別比較!N70</f>
        <v>0</v>
      </c>
      <c r="O94" s="6">
        <f>年齢別比較!O70</f>
        <v>0</v>
      </c>
      <c r="P94" s="6">
        <f>年齢別比較!P70</f>
        <v>0</v>
      </c>
      <c r="Q94" s="7">
        <f>年齢別比較!Q70</f>
        <v>0</v>
      </c>
      <c r="R94" s="7">
        <f>年齢別比較!R70</f>
        <v>0</v>
      </c>
    </row>
    <row r="95" spans="1:18">
      <c r="A95" s="5" t="str">
        <f>年齢別比較!A70</f>
        <v>理由加重50代</v>
      </c>
      <c r="B95" s="6">
        <f>年齢別比較!B71</f>
        <v>0</v>
      </c>
      <c r="C95" s="6">
        <f>年齢別比較!C71</f>
        <v>0</v>
      </c>
      <c r="D95" s="6">
        <f>年齢別比較!D71</f>
        <v>0</v>
      </c>
      <c r="E95" s="6">
        <f>年齢別比較!E71</f>
        <v>0</v>
      </c>
      <c r="F95" s="6">
        <f>年齢別比較!F71</f>
        <v>0</v>
      </c>
      <c r="G95" s="6">
        <f>年齢別比較!G71</f>
        <v>0</v>
      </c>
      <c r="H95" s="6">
        <f>年齢別比較!H71</f>
        <v>0</v>
      </c>
      <c r="I95" s="6">
        <f>年齢別比較!I71</f>
        <v>0</v>
      </c>
      <c r="J95" s="6">
        <f>年齢別比較!J71</f>
        <v>0</v>
      </c>
      <c r="K95" s="6">
        <f>年齢別比較!K71</f>
        <v>0</v>
      </c>
      <c r="L95" s="6">
        <f>年齢別比較!L71</f>
        <v>0</v>
      </c>
      <c r="M95" s="6">
        <f>年齢別比較!M71</f>
        <v>0</v>
      </c>
      <c r="N95" s="6">
        <f>年齢別比較!N71</f>
        <v>0</v>
      </c>
      <c r="O95" s="6">
        <f>年齢別比較!O71</f>
        <v>0</v>
      </c>
      <c r="P95" s="6">
        <f>年齢別比較!P71</f>
        <v>0</v>
      </c>
      <c r="Q95" s="7">
        <f>年齢別比較!Q71</f>
        <v>0</v>
      </c>
      <c r="R95" s="7">
        <f>年齢別比較!R71</f>
        <v>0</v>
      </c>
    </row>
    <row r="96" spans="1:18" ht="14.25" thickBot="1">
      <c r="A96" s="13" t="str">
        <f>年齢別比較!A71</f>
        <v>理由加重60代</v>
      </c>
      <c r="B96" s="14">
        <f>年齢別比較!B72</f>
        <v>0</v>
      </c>
      <c r="C96" s="14">
        <f>年齢別比較!C72</f>
        <v>0</v>
      </c>
      <c r="D96" s="14">
        <f>年齢別比較!D72</f>
        <v>0</v>
      </c>
      <c r="E96" s="14">
        <f>年齢別比較!E72</f>
        <v>0</v>
      </c>
      <c r="F96" s="14">
        <f>年齢別比較!F72</f>
        <v>0</v>
      </c>
      <c r="G96" s="14">
        <f>年齢別比較!G72</f>
        <v>0</v>
      </c>
      <c r="H96" s="14">
        <f>年齢別比較!H72</f>
        <v>0</v>
      </c>
      <c r="I96" s="14">
        <f>年齢別比較!I72</f>
        <v>0</v>
      </c>
      <c r="J96" s="14">
        <f>年齢別比較!J72</f>
        <v>0</v>
      </c>
      <c r="K96" s="14">
        <f>年齢別比較!K72</f>
        <v>0</v>
      </c>
      <c r="L96" s="14">
        <f>年齢別比較!L72</f>
        <v>0</v>
      </c>
      <c r="M96" s="14">
        <f>年齢別比較!M72</f>
        <v>0</v>
      </c>
      <c r="N96" s="14">
        <f>年齢別比較!N72</f>
        <v>0</v>
      </c>
      <c r="O96" s="14">
        <f>年齢別比較!O72</f>
        <v>0</v>
      </c>
      <c r="P96" s="14">
        <f>年齢別比較!P72</f>
        <v>0</v>
      </c>
      <c r="Q96" s="15">
        <f>年齢別比較!Q72</f>
        <v>0</v>
      </c>
      <c r="R96" s="15">
        <f>年齢別比較!R72</f>
        <v>0</v>
      </c>
    </row>
    <row r="97" spans="1:18">
      <c r="A97" s="2" t="s">
        <v>164</v>
      </c>
      <c r="B97" s="3">
        <f>男女別比較!B27</f>
        <v>0</v>
      </c>
      <c r="C97" s="3">
        <f>男女別比較!C27</f>
        <v>0</v>
      </c>
      <c r="D97" s="3">
        <f>男女別比較!D27</f>
        <v>0</v>
      </c>
      <c r="E97" s="3">
        <f>男女別比較!E27</f>
        <v>0</v>
      </c>
      <c r="F97" s="3">
        <f>男女別比較!F27</f>
        <v>0</v>
      </c>
      <c r="G97" s="3">
        <f>男女別比較!G27</f>
        <v>0</v>
      </c>
      <c r="H97" s="3">
        <f>男女別比較!H27</f>
        <v>0</v>
      </c>
      <c r="I97" s="3">
        <f>男女別比較!I27</f>
        <v>0</v>
      </c>
      <c r="J97" s="3">
        <f>男女別比較!J27</f>
        <v>0</v>
      </c>
      <c r="K97" s="3">
        <f>男女別比較!K27</f>
        <v>0</v>
      </c>
      <c r="L97" s="3">
        <f>男女別比較!L27</f>
        <v>0</v>
      </c>
      <c r="M97" s="3">
        <f>男女別比較!M27</f>
        <v>0</v>
      </c>
      <c r="N97" s="3">
        <f>男女別比較!N27</f>
        <v>0</v>
      </c>
      <c r="O97" s="3">
        <f>男女別比較!O27</f>
        <v>0</v>
      </c>
      <c r="P97" s="3">
        <f>男女別比較!P27</f>
        <v>0</v>
      </c>
      <c r="Q97" s="4">
        <f>男女別比較!Q27</f>
        <v>0</v>
      </c>
      <c r="R97" s="4">
        <f>男女別比較!R27</f>
        <v>0</v>
      </c>
    </row>
    <row r="98" spans="1:18" ht="14.25" thickBot="1">
      <c r="A98" s="8" t="s">
        <v>165</v>
      </c>
      <c r="B98" s="9">
        <f>男女別比較!B31</f>
        <v>0</v>
      </c>
      <c r="C98" s="9">
        <f>男女別比較!C31</f>
        <v>0</v>
      </c>
      <c r="D98" s="9">
        <f>男女別比較!D31</f>
        <v>0</v>
      </c>
      <c r="E98" s="9">
        <f>男女別比較!E31</f>
        <v>0</v>
      </c>
      <c r="F98" s="9">
        <f>男女別比較!F31</f>
        <v>0</v>
      </c>
      <c r="G98" s="9">
        <f>男女別比較!G31</f>
        <v>0</v>
      </c>
      <c r="H98" s="9">
        <f>男女別比較!H31</f>
        <v>0</v>
      </c>
      <c r="I98" s="9">
        <f>男女別比較!I31</f>
        <v>0</v>
      </c>
      <c r="J98" s="9">
        <f>男女別比較!J31</f>
        <v>0</v>
      </c>
      <c r="K98" s="9">
        <f>男女別比較!K31</f>
        <v>0</v>
      </c>
      <c r="L98" s="9">
        <f>男女別比較!L31</f>
        <v>0</v>
      </c>
      <c r="M98" s="9">
        <f>男女別比較!M31</f>
        <v>0</v>
      </c>
      <c r="N98" s="9">
        <f>男女別比較!N31</f>
        <v>0</v>
      </c>
      <c r="O98" s="9">
        <f>男女別比較!O31</f>
        <v>0</v>
      </c>
      <c r="P98" s="9">
        <f>男女別比較!P31</f>
        <v>0</v>
      </c>
      <c r="Q98" s="10">
        <f>男女別比較!Q31</f>
        <v>0</v>
      </c>
      <c r="R98" s="10">
        <f>男女別比較!R31</f>
        <v>0</v>
      </c>
    </row>
    <row r="99" spans="1:18" s="20" customFormat="1" ht="27.75">
      <c r="A99" s="16"/>
      <c r="B99" s="18" t="s">
        <v>230</v>
      </c>
      <c r="C99" s="18" t="s">
        <v>231</v>
      </c>
      <c r="D99" s="18" t="s">
        <v>232</v>
      </c>
      <c r="E99" s="18" t="s">
        <v>233</v>
      </c>
      <c r="F99" s="19" t="s">
        <v>234</v>
      </c>
    </row>
    <row r="100" spans="1:18" ht="14.25" thickBot="1">
      <c r="A100" s="5" t="str">
        <f>年齢別比較!A73</f>
        <v>時間外</v>
      </c>
      <c r="B100" s="6">
        <f>年齢別比較!B73</f>
        <v>0</v>
      </c>
      <c r="C100" s="6">
        <f>年齢別比較!C73</f>
        <v>0</v>
      </c>
      <c r="D100" s="6">
        <f>年齢別比較!D73</f>
        <v>0</v>
      </c>
      <c r="E100" s="6">
        <f>年齢別比較!E73</f>
        <v>0</v>
      </c>
      <c r="F100" s="7">
        <f>年齢別比較!F73</f>
        <v>0</v>
      </c>
    </row>
    <row r="101" spans="1:18" ht="14.25" thickBot="1">
      <c r="A101" s="5" t="e">
        <f>年齢別比較!#REF!</f>
        <v>#REF!</v>
      </c>
      <c r="B101" s="6">
        <f>年齢別比較!B74</f>
        <v>0</v>
      </c>
      <c r="C101" s="6">
        <f>年齢別比較!C74</f>
        <v>0</v>
      </c>
      <c r="D101" s="6">
        <f>年齢別比較!D74</f>
        <v>0</v>
      </c>
      <c r="E101" s="6">
        <f>年齢別比較!E74</f>
        <v>0</v>
      </c>
      <c r="F101" s="7">
        <f>年齢別比較!F74</f>
        <v>0</v>
      </c>
      <c r="G101" s="34" t="s">
        <v>322</v>
      </c>
      <c r="H101" s="37" t="e">
        <f>E100/D3</f>
        <v>#DIV/0!</v>
      </c>
    </row>
    <row r="102" spans="1:18">
      <c r="A102" s="5" t="str">
        <f>年齢別比較!A74</f>
        <v>20代</v>
      </c>
      <c r="B102" s="6">
        <f>年齢別比較!B75</f>
        <v>0</v>
      </c>
      <c r="C102" s="6">
        <f>年齢別比較!C75</f>
        <v>0</v>
      </c>
      <c r="D102" s="6">
        <f>年齢別比較!D75</f>
        <v>0</v>
      </c>
      <c r="E102" s="6">
        <f>年齢別比較!E75</f>
        <v>0</v>
      </c>
      <c r="F102" s="7">
        <f>年齢別比較!F75</f>
        <v>0</v>
      </c>
    </row>
    <row r="103" spans="1:18">
      <c r="A103" s="5" t="str">
        <f>年齢別比較!A75</f>
        <v>30代</v>
      </c>
      <c r="B103" s="6">
        <f>年齢別比較!B76</f>
        <v>0</v>
      </c>
      <c r="C103" s="6">
        <f>年齢別比較!C76</f>
        <v>0</v>
      </c>
      <c r="D103" s="6">
        <f>年齢別比較!D76</f>
        <v>0</v>
      </c>
      <c r="E103" s="6">
        <f>年齢別比較!E76</f>
        <v>0</v>
      </c>
      <c r="F103" s="7">
        <f>年齢別比較!F76</f>
        <v>0</v>
      </c>
    </row>
    <row r="104" spans="1:18">
      <c r="A104" s="5" t="str">
        <f>年齢別比較!A76</f>
        <v>40代</v>
      </c>
      <c r="B104" s="6">
        <f>年齢別比較!B77</f>
        <v>0</v>
      </c>
      <c r="C104" s="6">
        <f>年齢別比較!C77</f>
        <v>0</v>
      </c>
      <c r="D104" s="6">
        <f>年齢別比較!D77</f>
        <v>0</v>
      </c>
      <c r="E104" s="6">
        <f>年齢別比較!E77</f>
        <v>0</v>
      </c>
      <c r="F104" s="7">
        <f>年齢別比較!F77</f>
        <v>0</v>
      </c>
    </row>
    <row r="105" spans="1:18">
      <c r="A105" s="5" t="str">
        <f>年齢別比較!A77</f>
        <v>50代</v>
      </c>
      <c r="B105" s="6">
        <f>年齢別比較!B78</f>
        <v>0</v>
      </c>
      <c r="C105" s="6">
        <f>年齢別比較!C78</f>
        <v>0</v>
      </c>
      <c r="D105" s="6">
        <f>年齢別比較!D78</f>
        <v>0</v>
      </c>
      <c r="E105" s="6">
        <f>年齢別比較!E78</f>
        <v>0</v>
      </c>
      <c r="F105" s="7">
        <f>年齢別比較!F78</f>
        <v>0</v>
      </c>
    </row>
    <row r="106" spans="1:18" ht="14.25" thickBot="1">
      <c r="A106" s="13" t="str">
        <f>年齢別比較!A78</f>
        <v>60代</v>
      </c>
      <c r="B106" s="14">
        <f>年齢別比較!B79</f>
        <v>0</v>
      </c>
      <c r="C106" s="14">
        <f>年齢別比較!C79</f>
        <v>0</v>
      </c>
      <c r="D106" s="14">
        <f>年齢別比較!D79</f>
        <v>0</v>
      </c>
      <c r="E106" s="14">
        <f>年齢別比較!E79</f>
        <v>0</v>
      </c>
      <c r="F106" s="15">
        <f>年齢別比較!F79</f>
        <v>0</v>
      </c>
    </row>
    <row r="107" spans="1:18">
      <c r="A107" s="2" t="s">
        <v>164</v>
      </c>
      <c r="B107" s="3">
        <f>男女別比較!B32</f>
        <v>0</v>
      </c>
      <c r="C107" s="3">
        <f>男女別比較!C32</f>
        <v>0</v>
      </c>
      <c r="D107" s="3">
        <f>男女別比較!D32</f>
        <v>0</v>
      </c>
      <c r="E107" s="3">
        <f>男女別比較!E32</f>
        <v>0</v>
      </c>
      <c r="F107" s="4">
        <f>男女別比較!F32</f>
        <v>0</v>
      </c>
    </row>
    <row r="108" spans="1:18" ht="14.25" thickBot="1">
      <c r="A108" s="8" t="s">
        <v>165</v>
      </c>
      <c r="B108" s="9">
        <f>男女別比較!B33</f>
        <v>0</v>
      </c>
      <c r="C108" s="9">
        <f>男女別比較!C33</f>
        <v>0</v>
      </c>
      <c r="D108" s="9">
        <f>男女別比較!D33</f>
        <v>0</v>
      </c>
      <c r="E108" s="9">
        <f>男女別比較!E33</f>
        <v>0</v>
      </c>
      <c r="F108" s="10">
        <f>男女別比較!F33</f>
        <v>0</v>
      </c>
    </row>
    <row r="109" spans="1:18" s="20" customFormat="1" ht="27.75">
      <c r="A109" s="16"/>
      <c r="B109" s="18" t="s">
        <v>230</v>
      </c>
      <c r="C109" s="18" t="s">
        <v>231</v>
      </c>
      <c r="D109" s="18" t="s">
        <v>232</v>
      </c>
      <c r="E109" s="18" t="s">
        <v>233</v>
      </c>
      <c r="F109" s="19" t="s">
        <v>234</v>
      </c>
    </row>
    <row r="110" spans="1:18">
      <c r="A110" s="5" t="str">
        <f>年齢別比較!A80</f>
        <v>持ち帰り</v>
      </c>
      <c r="B110" s="6">
        <f>年齢別比較!B80</f>
        <v>0</v>
      </c>
      <c r="C110" s="6">
        <f>年齢別比較!C80</f>
        <v>0</v>
      </c>
      <c r="D110" s="6">
        <f>年齢別比較!D80</f>
        <v>0</v>
      </c>
      <c r="E110" s="6">
        <f>年齢別比較!E80</f>
        <v>0</v>
      </c>
      <c r="F110" s="7">
        <f>年齢別比較!F80</f>
        <v>0</v>
      </c>
    </row>
    <row r="111" spans="1:18" ht="14.25" thickBot="1">
      <c r="A111" s="5" t="e">
        <f>年齢別比較!#REF!</f>
        <v>#REF!</v>
      </c>
      <c r="B111" s="6">
        <f>年齢別比較!B81</f>
        <v>0</v>
      </c>
      <c r="C111" s="6">
        <f>年齢別比較!C81</f>
        <v>0</v>
      </c>
      <c r="D111" s="6">
        <f>年齢別比較!D81</f>
        <v>0</v>
      </c>
      <c r="E111" s="6">
        <f>年齢別比較!E81</f>
        <v>0</v>
      </c>
      <c r="F111" s="7">
        <f>年齢別比較!F81</f>
        <v>0</v>
      </c>
    </row>
    <row r="112" spans="1:18" ht="14.25" thickBot="1">
      <c r="A112" s="5" t="str">
        <f>年齢別比較!A81</f>
        <v>20代</v>
      </c>
      <c r="B112" s="6">
        <f>年齢別比較!B82</f>
        <v>0</v>
      </c>
      <c r="C112" s="6">
        <f>年齢別比較!C82</f>
        <v>0</v>
      </c>
      <c r="D112" s="6">
        <f>年齢別比較!D82</f>
        <v>0</v>
      </c>
      <c r="E112" s="6">
        <f>年齢別比較!E82</f>
        <v>0</v>
      </c>
      <c r="F112" s="7">
        <f>年齢別比較!F82</f>
        <v>0</v>
      </c>
      <c r="G112" s="34" t="s">
        <v>321</v>
      </c>
      <c r="H112" s="37" t="e">
        <f>F110/D3</f>
        <v>#DIV/0!</v>
      </c>
    </row>
    <row r="113" spans="1:12">
      <c r="A113" s="5" t="str">
        <f>年齢別比較!A82</f>
        <v>30代</v>
      </c>
      <c r="B113" s="6">
        <f>年齢別比較!B83</f>
        <v>0</v>
      </c>
      <c r="C113" s="6">
        <f>年齢別比較!C83</f>
        <v>0</v>
      </c>
      <c r="D113" s="6">
        <f>年齢別比較!D83</f>
        <v>0</v>
      </c>
      <c r="E113" s="6">
        <f>年齢別比較!E83</f>
        <v>0</v>
      </c>
      <c r="F113" s="7">
        <f>年齢別比較!F83</f>
        <v>0</v>
      </c>
    </row>
    <row r="114" spans="1:12">
      <c r="A114" s="5" t="str">
        <f>年齢別比較!A83</f>
        <v>40代</v>
      </c>
      <c r="B114" s="6">
        <f>年齢別比較!B84</f>
        <v>0</v>
      </c>
      <c r="C114" s="6">
        <f>年齢別比較!C84</f>
        <v>0</v>
      </c>
      <c r="D114" s="6">
        <f>年齢別比較!D84</f>
        <v>0</v>
      </c>
      <c r="E114" s="6">
        <f>年齢別比較!E84</f>
        <v>0</v>
      </c>
      <c r="F114" s="7">
        <f>年齢別比較!F84</f>
        <v>0</v>
      </c>
    </row>
    <row r="115" spans="1:12">
      <c r="A115" s="5" t="str">
        <f>年齢別比較!A84</f>
        <v>50代</v>
      </c>
      <c r="B115" s="6">
        <f>年齢別比較!B85</f>
        <v>0</v>
      </c>
      <c r="C115" s="6">
        <f>年齢別比較!C85</f>
        <v>0</v>
      </c>
      <c r="D115" s="6">
        <f>年齢別比較!D85</f>
        <v>0</v>
      </c>
      <c r="E115" s="6">
        <f>年齢別比較!E85</f>
        <v>0</v>
      </c>
      <c r="F115" s="7">
        <f>年齢別比較!F85</f>
        <v>0</v>
      </c>
    </row>
    <row r="116" spans="1:12" ht="14.25" thickBot="1">
      <c r="A116" s="13" t="str">
        <f>年齢別比較!A85</f>
        <v>60代</v>
      </c>
      <c r="B116" s="14">
        <f>年齢別比較!B86</f>
        <v>0</v>
      </c>
      <c r="C116" s="14">
        <f>年齢別比較!C86</f>
        <v>0</v>
      </c>
      <c r="D116" s="14">
        <f>年齢別比較!D86</f>
        <v>0</v>
      </c>
      <c r="E116" s="14">
        <f>年齢別比較!E86</f>
        <v>0</v>
      </c>
      <c r="F116" s="15">
        <f>年齢別比較!F86</f>
        <v>0</v>
      </c>
    </row>
    <row r="117" spans="1:12">
      <c r="A117" s="2" t="s">
        <v>164</v>
      </c>
      <c r="B117" s="3">
        <f>男女別比較!B34</f>
        <v>0</v>
      </c>
      <c r="C117" s="3">
        <f>男女別比較!C34</f>
        <v>0</v>
      </c>
      <c r="D117" s="3">
        <f>男女別比較!D34</f>
        <v>0</v>
      </c>
      <c r="E117" s="3">
        <f>男女別比較!E34</f>
        <v>0</v>
      </c>
      <c r="F117" s="4">
        <f>男女別比較!F34</f>
        <v>0</v>
      </c>
    </row>
    <row r="118" spans="1:12" ht="14.25" thickBot="1">
      <c r="A118" s="8" t="s">
        <v>165</v>
      </c>
      <c r="B118" s="9">
        <f>男女別比較!B35</f>
        <v>0</v>
      </c>
      <c r="C118" s="9">
        <f>男女別比較!C35</f>
        <v>0</v>
      </c>
      <c r="D118" s="9">
        <f>男女別比較!D35</f>
        <v>0</v>
      </c>
      <c r="E118" s="9">
        <f>男女別比較!E35</f>
        <v>0</v>
      </c>
      <c r="F118" s="10">
        <f>男女別比較!F35</f>
        <v>0</v>
      </c>
    </row>
    <row r="119" spans="1:12" s="20" customFormat="1" ht="15" thickBot="1">
      <c r="A119" s="16"/>
      <c r="B119" s="18" t="s">
        <v>235</v>
      </c>
      <c r="C119" s="18" t="s">
        <v>236</v>
      </c>
      <c r="D119" s="18" t="s">
        <v>237</v>
      </c>
      <c r="E119" s="18" t="s">
        <v>238</v>
      </c>
      <c r="F119" s="19" t="s">
        <v>239</v>
      </c>
    </row>
    <row r="120" spans="1:12" ht="14.25" thickBot="1">
      <c r="A120" s="5" t="str">
        <f>年齢別比較!A87</f>
        <v>休日出勤</v>
      </c>
      <c r="B120" s="6">
        <f>年齢別比較!B87</f>
        <v>0</v>
      </c>
      <c r="C120" s="6">
        <f>年齢別比較!C87</f>
        <v>0</v>
      </c>
      <c r="D120" s="6">
        <f>年齢別比較!D87</f>
        <v>0</v>
      </c>
      <c r="E120" s="6">
        <f>年齢別比較!E87</f>
        <v>0</v>
      </c>
      <c r="F120" s="7">
        <f>年齢別比較!F87</f>
        <v>0</v>
      </c>
      <c r="I120" s="34" t="s">
        <v>319</v>
      </c>
      <c r="J120" s="35" t="e">
        <f>F120/D3</f>
        <v>#DIV/0!</v>
      </c>
      <c r="K120" s="36" t="s">
        <v>76</v>
      </c>
      <c r="L120" s="37" t="e">
        <f>F123/D5</f>
        <v>#DIV/0!</v>
      </c>
    </row>
    <row r="121" spans="1:12">
      <c r="A121" s="5" t="str">
        <f>年齢別比較!A88</f>
        <v>20代</v>
      </c>
      <c r="B121" s="6">
        <f>年齢別比較!B88</f>
        <v>0</v>
      </c>
      <c r="C121" s="6">
        <f>年齢別比較!C88</f>
        <v>0</v>
      </c>
      <c r="D121" s="6">
        <f>年齢別比較!D88</f>
        <v>0</v>
      </c>
      <c r="E121" s="6">
        <f>年齢別比較!E88</f>
        <v>0</v>
      </c>
      <c r="F121" s="7">
        <f>年齢別比較!F88</f>
        <v>0</v>
      </c>
    </row>
    <row r="122" spans="1:12">
      <c r="A122" s="5" t="str">
        <f>年齢別比較!A89</f>
        <v>30代</v>
      </c>
      <c r="B122" s="6">
        <f>年齢別比較!B89</f>
        <v>0</v>
      </c>
      <c r="C122" s="6">
        <f>年齢別比較!C89</f>
        <v>0</v>
      </c>
      <c r="D122" s="6">
        <f>年齢別比較!D89</f>
        <v>0</v>
      </c>
      <c r="E122" s="6">
        <f>年齢別比較!E89</f>
        <v>0</v>
      </c>
      <c r="F122" s="7">
        <f>年齢別比較!F89</f>
        <v>0</v>
      </c>
    </row>
    <row r="123" spans="1:12" ht="14.25" thickBot="1">
      <c r="A123" s="5" t="str">
        <f>年齢別比較!A90</f>
        <v>40代</v>
      </c>
      <c r="B123" s="6">
        <f>年齢別比較!B90</f>
        <v>0</v>
      </c>
      <c r="C123" s="6">
        <f>年齢別比較!C90</f>
        <v>0</v>
      </c>
      <c r="D123" s="6">
        <f>年齢別比較!D90</f>
        <v>0</v>
      </c>
      <c r="E123" s="6">
        <f>年齢別比較!E90</f>
        <v>0</v>
      </c>
      <c r="F123" s="7">
        <f>年齢別比較!F90</f>
        <v>0</v>
      </c>
    </row>
    <row r="124" spans="1:12" ht="14.25" thickBot="1">
      <c r="A124" s="5" t="str">
        <f>年齢別比較!A91</f>
        <v>50代</v>
      </c>
      <c r="B124" s="6">
        <f>年齢別比較!B91</f>
        <v>0</v>
      </c>
      <c r="C124" s="6">
        <f>年齢別比較!C91</f>
        <v>0</v>
      </c>
      <c r="D124" s="6">
        <f>年齢別比較!D91</f>
        <v>0</v>
      </c>
      <c r="E124" s="6">
        <f>年齢別比較!E91</f>
        <v>0</v>
      </c>
      <c r="F124" s="7">
        <f>年齢別比較!F91</f>
        <v>0</v>
      </c>
      <c r="H124" s="34" t="s">
        <v>313</v>
      </c>
      <c r="I124" s="37" t="e">
        <f>B120/D3</f>
        <v>#DIV/0!</v>
      </c>
    </row>
    <row r="125" spans="1:12">
      <c r="A125" s="5" t="str">
        <f>年齢別比較!A92</f>
        <v>60代</v>
      </c>
      <c r="B125" s="6">
        <f>年齢別比較!B92</f>
        <v>0</v>
      </c>
      <c r="C125" s="6">
        <f>年齢別比較!C92</f>
        <v>0</v>
      </c>
      <c r="D125" s="6">
        <f>年齢別比較!D92</f>
        <v>0</v>
      </c>
      <c r="E125" s="6">
        <f>年齢別比較!E92</f>
        <v>0</v>
      </c>
      <c r="F125" s="7">
        <f>年齢別比較!F92</f>
        <v>0</v>
      </c>
    </row>
    <row r="126" spans="1:12" ht="14.25" thickBot="1">
      <c r="A126" s="13">
        <f>年齢別比較!A93</f>
        <v>0</v>
      </c>
      <c r="B126" s="14">
        <f>年齢別比較!B93</f>
        <v>0</v>
      </c>
      <c r="C126" s="14">
        <f>年齢別比較!C93</f>
        <v>0</v>
      </c>
      <c r="D126" s="14">
        <f>年齢別比較!D93</f>
        <v>0</v>
      </c>
      <c r="E126" s="14">
        <f>年齢別比較!E93</f>
        <v>0</v>
      </c>
      <c r="F126" s="15">
        <f>年齢別比較!F93</f>
        <v>0</v>
      </c>
    </row>
    <row r="127" spans="1:12">
      <c r="A127" s="2" t="s">
        <v>164</v>
      </c>
      <c r="B127" s="3">
        <f>男女別比較!B36</f>
        <v>0</v>
      </c>
      <c r="C127" s="3">
        <f>男女別比較!C36</f>
        <v>0</v>
      </c>
      <c r="D127" s="3">
        <f>男女別比較!D36</f>
        <v>0</v>
      </c>
      <c r="E127" s="3">
        <f>男女別比較!E36</f>
        <v>0</v>
      </c>
      <c r="F127" s="4">
        <f>男女別比較!F36</f>
        <v>0</v>
      </c>
    </row>
    <row r="128" spans="1:12" ht="14.25" thickBot="1">
      <c r="A128" s="8" t="s">
        <v>165</v>
      </c>
      <c r="B128" s="9">
        <f>男女別比較!B37</f>
        <v>0</v>
      </c>
      <c r="C128" s="9">
        <f>男女別比較!C37</f>
        <v>0</v>
      </c>
      <c r="D128" s="9">
        <f>男女別比較!D37</f>
        <v>0</v>
      </c>
      <c r="E128" s="9">
        <f>男女別比較!E37</f>
        <v>0</v>
      </c>
      <c r="F128" s="10">
        <f>男女別比較!F37</f>
        <v>0</v>
      </c>
    </row>
    <row r="129" spans="1:18">
      <c r="A129" s="27"/>
      <c r="B129" s="28" t="s">
        <v>313</v>
      </c>
      <c r="C129" s="28" t="s">
        <v>314</v>
      </c>
      <c r="D129" s="28" t="s">
        <v>315</v>
      </c>
      <c r="E129" s="28" t="s">
        <v>316</v>
      </c>
      <c r="F129" s="29" t="s">
        <v>317</v>
      </c>
      <c r="G129" s="29" t="s">
        <v>318</v>
      </c>
      <c r="I129" s="2" t="s">
        <v>313</v>
      </c>
      <c r="J129" s="3" t="s">
        <v>314</v>
      </c>
      <c r="K129" s="4" t="s">
        <v>320</v>
      </c>
    </row>
    <row r="130" spans="1:18" ht="14.25" thickBot="1">
      <c r="A130" s="27" t="s">
        <v>311</v>
      </c>
      <c r="B130" s="6">
        <f>年齢別比較!B94</f>
        <v>0</v>
      </c>
      <c r="C130" s="6">
        <f>年齢別比較!C94</f>
        <v>0</v>
      </c>
      <c r="D130" s="6">
        <f>年齢別比較!D94</f>
        <v>0</v>
      </c>
      <c r="E130" s="6">
        <f>年齢別比較!E94</f>
        <v>0</v>
      </c>
      <c r="F130" s="6">
        <f>年齢別比較!F94</f>
        <v>0</v>
      </c>
      <c r="G130" s="6">
        <f>年齢別比較!G94</f>
        <v>0</v>
      </c>
      <c r="I130" s="31" t="e">
        <f>B130/D3</f>
        <v>#DIV/0!</v>
      </c>
      <c r="J130" s="32" t="e">
        <f>C130/D3</f>
        <v>#DIV/0!</v>
      </c>
      <c r="K130" s="33" t="e">
        <f>(D130+E130+F130+G130)/D3</f>
        <v>#DIV/0!</v>
      </c>
    </row>
    <row r="131" spans="1:18">
      <c r="A131" s="5" t="s">
        <v>162</v>
      </c>
      <c r="B131" s="6">
        <f>年齢別比較!B95</f>
        <v>0</v>
      </c>
      <c r="C131" s="6">
        <f>年齢別比較!C95</f>
        <v>0</v>
      </c>
      <c r="D131" s="6">
        <f>年齢別比較!D95</f>
        <v>0</v>
      </c>
      <c r="E131" s="6">
        <f>年齢別比較!E95</f>
        <v>0</v>
      </c>
      <c r="F131" s="6">
        <f>年齢別比較!F95</f>
        <v>0</v>
      </c>
      <c r="G131" s="6">
        <f>年齢別比較!G95</f>
        <v>0</v>
      </c>
    </row>
    <row r="132" spans="1:18">
      <c r="A132" s="5" t="s">
        <v>310</v>
      </c>
      <c r="B132" s="6">
        <f>年齢別比較!B96</f>
        <v>0</v>
      </c>
      <c r="C132" s="6">
        <f>年齢別比較!C96</f>
        <v>0</v>
      </c>
      <c r="D132" s="6">
        <f>年齢別比較!D96</f>
        <v>0</v>
      </c>
      <c r="E132" s="6">
        <f>年齢別比較!E96</f>
        <v>0</v>
      </c>
      <c r="F132" s="6">
        <f>年齢別比較!F96</f>
        <v>0</v>
      </c>
      <c r="G132" s="6">
        <f>年齢別比較!G96</f>
        <v>0</v>
      </c>
    </row>
    <row r="133" spans="1:18">
      <c r="A133" s="5" t="s">
        <v>76</v>
      </c>
      <c r="B133" s="6">
        <f>年齢別比較!B97</f>
        <v>0</v>
      </c>
      <c r="C133" s="6">
        <f>年齢別比較!C97</f>
        <v>0</v>
      </c>
      <c r="D133" s="6">
        <f>年齢別比較!D97</f>
        <v>0</v>
      </c>
      <c r="E133" s="6">
        <f>年齢別比較!E97</f>
        <v>0</v>
      </c>
      <c r="F133" s="6">
        <f>年齢別比較!F97</f>
        <v>0</v>
      </c>
      <c r="G133" s="6">
        <f>年齢別比較!G97</f>
        <v>0</v>
      </c>
    </row>
    <row r="134" spans="1:18">
      <c r="A134" s="5" t="s">
        <v>77</v>
      </c>
      <c r="B134" s="6">
        <f>年齢別比較!B98</f>
        <v>0</v>
      </c>
      <c r="C134" s="6">
        <f>年齢別比較!C98</f>
        <v>0</v>
      </c>
      <c r="D134" s="6">
        <f>年齢別比較!D98</f>
        <v>0</v>
      </c>
      <c r="E134" s="6">
        <f>年齢別比較!E98</f>
        <v>0</v>
      </c>
      <c r="F134" s="6">
        <f>年齢別比較!F98</f>
        <v>0</v>
      </c>
      <c r="G134" s="6">
        <f>年齢別比較!G98</f>
        <v>0</v>
      </c>
    </row>
    <row r="135" spans="1:18">
      <c r="A135" s="5" t="s">
        <v>78</v>
      </c>
      <c r="B135" s="6">
        <f>年齢別比較!B99</f>
        <v>0</v>
      </c>
      <c r="C135" s="6">
        <f>年齢別比較!C99</f>
        <v>0</v>
      </c>
      <c r="D135" s="6">
        <f>年齢別比較!D99</f>
        <v>0</v>
      </c>
      <c r="E135" s="6">
        <f>年齢別比較!E99</f>
        <v>0</v>
      </c>
      <c r="F135" s="6">
        <f>年齢別比較!F99</f>
        <v>0</v>
      </c>
      <c r="G135" s="6">
        <f>年齢別比較!G99</f>
        <v>0</v>
      </c>
    </row>
    <row r="136" spans="1:18" ht="14.25" thickBot="1">
      <c r="A136" s="13" t="s">
        <v>79</v>
      </c>
      <c r="B136" s="14">
        <f>年齢別比較!B100</f>
        <v>0</v>
      </c>
      <c r="C136" s="14">
        <f>年齢別比較!C100</f>
        <v>0</v>
      </c>
      <c r="D136" s="14">
        <f>年齢別比較!D100</f>
        <v>0</v>
      </c>
      <c r="E136" s="14">
        <f>年齢別比較!E100</f>
        <v>0</v>
      </c>
      <c r="F136" s="14">
        <f>年齢別比較!F100</f>
        <v>0</v>
      </c>
      <c r="G136" s="14">
        <f>年齢別比較!G100</f>
        <v>0</v>
      </c>
    </row>
    <row r="137" spans="1:18">
      <c r="A137" s="27" t="s">
        <v>164</v>
      </c>
      <c r="B137" s="3">
        <f>男女別比較!B38</f>
        <v>0</v>
      </c>
      <c r="C137" s="3">
        <f>男女別比較!C38</f>
        <v>0</v>
      </c>
      <c r="D137" s="3">
        <f>男女別比較!D38</f>
        <v>0</v>
      </c>
      <c r="E137" s="3">
        <f>男女別比較!E38</f>
        <v>0</v>
      </c>
      <c r="F137" s="3">
        <f>男女別比較!F38</f>
        <v>0</v>
      </c>
      <c r="G137" s="3">
        <f>男女別比較!G38</f>
        <v>0</v>
      </c>
    </row>
    <row r="138" spans="1:18" ht="14.25" thickBot="1">
      <c r="A138" s="27" t="s">
        <v>165</v>
      </c>
      <c r="B138" s="9">
        <f>男女別比較!B39</f>
        <v>0</v>
      </c>
      <c r="C138" s="9">
        <f>男女別比較!C39</f>
        <v>0</v>
      </c>
      <c r="D138" s="9">
        <f>男女別比較!D39</f>
        <v>0</v>
      </c>
      <c r="E138" s="9">
        <f>男女別比較!E39</f>
        <v>0</v>
      </c>
      <c r="F138" s="9">
        <f>男女別比較!F39</f>
        <v>0</v>
      </c>
      <c r="G138" s="9">
        <f>男女別比較!G39</f>
        <v>0</v>
      </c>
    </row>
    <row r="139" spans="1:18" ht="27">
      <c r="A139" s="27"/>
      <c r="B139" s="63" t="s">
        <v>378</v>
      </c>
      <c r="C139" s="63" t="s">
        <v>379</v>
      </c>
      <c r="D139" s="63" t="s">
        <v>380</v>
      </c>
      <c r="E139" s="63" t="s">
        <v>381</v>
      </c>
      <c r="F139" s="63" t="s">
        <v>382</v>
      </c>
      <c r="G139" s="64" t="s">
        <v>383</v>
      </c>
      <c r="H139" s="64" t="s">
        <v>384</v>
      </c>
      <c r="I139" s="64" t="s">
        <v>385</v>
      </c>
      <c r="J139" s="64" t="s">
        <v>386</v>
      </c>
      <c r="K139" s="64" t="s">
        <v>387</v>
      </c>
      <c r="L139" s="64" t="s">
        <v>388</v>
      </c>
      <c r="M139" s="64" t="s">
        <v>389</v>
      </c>
      <c r="N139" s="64" t="s">
        <v>390</v>
      </c>
    </row>
    <row r="140" spans="1:18">
      <c r="A140" s="27" t="s">
        <v>353</v>
      </c>
      <c r="B140" s="39">
        <f>全体集計!B$23</f>
        <v>0</v>
      </c>
      <c r="C140" s="39">
        <f>全体集計!C$23</f>
        <v>0</v>
      </c>
      <c r="D140" s="39">
        <f>全体集計!D$23</f>
        <v>0</v>
      </c>
      <c r="E140" s="39">
        <f>全体集計!E$23</f>
        <v>0</v>
      </c>
      <c r="F140" s="39">
        <f>全体集計!F$23</f>
        <v>0</v>
      </c>
      <c r="G140" s="39">
        <f>全体集計!G$23</f>
        <v>0</v>
      </c>
      <c r="H140" s="39">
        <f>全体集計!H$23</f>
        <v>0</v>
      </c>
      <c r="I140" s="39">
        <f>全体集計!I$23</f>
        <v>0</v>
      </c>
      <c r="J140" s="39">
        <f>全体集計!J$23</f>
        <v>0</v>
      </c>
      <c r="K140" s="39">
        <f>全体集計!K$23</f>
        <v>0</v>
      </c>
      <c r="L140" s="39">
        <f>全体集計!L$23</f>
        <v>0</v>
      </c>
      <c r="M140" s="39">
        <f>全体集計!M$23</f>
        <v>0</v>
      </c>
      <c r="N140" s="39">
        <f>全体集計!N$23</f>
        <v>0</v>
      </c>
      <c r="O140" s="6">
        <f>COUNTIF(入力用シート!$C141:$QE141,O$1)</f>
        <v>0</v>
      </c>
      <c r="P140" s="6">
        <f>COUNTIF(入力用シート!$C141:$QE141,P$1)</f>
        <v>0</v>
      </c>
      <c r="Q140" s="6">
        <f>COUNTIF(入力用シート!$C141:$QE141,Q$1)</f>
        <v>0</v>
      </c>
      <c r="R140" s="6">
        <f>COUNTIF(入力用シート!$C141:$QE141,R$1)</f>
        <v>0</v>
      </c>
    </row>
    <row r="141" spans="1:18">
      <c r="A141" s="27" t="s">
        <v>354</v>
      </c>
      <c r="B141" s="39">
        <f>全体集計!B$24</f>
        <v>0</v>
      </c>
      <c r="C141" s="39">
        <f>全体集計!C$24</f>
        <v>0</v>
      </c>
      <c r="D141" s="39">
        <f>全体集計!D$24</f>
        <v>0</v>
      </c>
      <c r="E141" s="39">
        <f>全体集計!E$24</f>
        <v>0</v>
      </c>
      <c r="F141" s="39">
        <f>全体集計!F$24</f>
        <v>0</v>
      </c>
      <c r="G141" s="39">
        <f>全体集計!G$24</f>
        <v>0</v>
      </c>
      <c r="H141" s="39">
        <f>全体集計!H$24</f>
        <v>0</v>
      </c>
      <c r="I141" s="39">
        <f>全体集計!I$24</f>
        <v>0</v>
      </c>
      <c r="J141" s="39">
        <f>全体集計!J$24</f>
        <v>0</v>
      </c>
      <c r="K141" s="39">
        <f>全体集計!K$24</f>
        <v>0</v>
      </c>
      <c r="L141" s="39">
        <f>全体集計!L$24</f>
        <v>0</v>
      </c>
      <c r="M141" s="39">
        <f>全体集計!M$24</f>
        <v>0</v>
      </c>
      <c r="N141" s="39">
        <f>全体集計!N$24</f>
        <v>0</v>
      </c>
      <c r="O141" s="6">
        <f>COUNTIF(入力用シート!$C142:$QE142,O$1)</f>
        <v>0</v>
      </c>
      <c r="P141" s="6">
        <f>COUNTIF(入力用シート!$C142:$QE142,P$1)</f>
        <v>0</v>
      </c>
      <c r="Q141" s="6">
        <f>COUNTIF(入力用シート!$C142:$QE142,Q$1)</f>
        <v>0</v>
      </c>
      <c r="R141" s="6">
        <f>COUNTIF(入力用シート!$C142:$QE142,R$1)</f>
        <v>0</v>
      </c>
    </row>
    <row r="142" spans="1:18">
      <c r="A142" s="27" t="s">
        <v>355</v>
      </c>
      <c r="B142" s="39">
        <f>全体集計!B$25</f>
        <v>0</v>
      </c>
      <c r="C142" s="39">
        <f>全体集計!C$25</f>
        <v>0</v>
      </c>
      <c r="D142" s="39">
        <f>全体集計!D$25</f>
        <v>0</v>
      </c>
      <c r="E142" s="39">
        <f>全体集計!E$25</f>
        <v>0</v>
      </c>
      <c r="F142" s="39">
        <f>全体集計!F$25</f>
        <v>0</v>
      </c>
      <c r="G142" s="39">
        <f>全体集計!G$25</f>
        <v>0</v>
      </c>
      <c r="H142" s="39">
        <f>全体集計!H$25</f>
        <v>0</v>
      </c>
      <c r="I142" s="39">
        <f>全体集計!I$25</f>
        <v>0</v>
      </c>
      <c r="J142" s="39">
        <f>全体集計!J$25</f>
        <v>0</v>
      </c>
      <c r="K142" s="39">
        <f>全体集計!K$25</f>
        <v>0</v>
      </c>
      <c r="L142" s="39">
        <f>全体集計!L$25</f>
        <v>0</v>
      </c>
      <c r="M142" s="39">
        <f>全体集計!M$25</f>
        <v>0</v>
      </c>
      <c r="N142" s="39">
        <f>全体集計!N$25</f>
        <v>0</v>
      </c>
      <c r="O142" s="6">
        <f>COUNTIF(入力用シート!$C143:$QE143,O$1)</f>
        <v>0</v>
      </c>
      <c r="P142" s="6">
        <f>COUNTIF(入力用シート!$C143:$QE143,P$1)</f>
        <v>0</v>
      </c>
      <c r="Q142" s="6">
        <f>COUNTIF(入力用シート!$C143:$QE143,Q$1)</f>
        <v>0</v>
      </c>
      <c r="R142" s="6">
        <f>COUNTIF(入力用シート!$C143:$QE143,R$1)</f>
        <v>0</v>
      </c>
    </row>
    <row r="143" spans="1:18">
      <c r="A143" s="27" t="s">
        <v>352</v>
      </c>
      <c r="B143" s="28">
        <f>B140*3+B141*2+B142</f>
        <v>0</v>
      </c>
      <c r="C143" s="28">
        <f t="shared" ref="C143:R143" si="0">C140*3+C141*2+C142</f>
        <v>0</v>
      </c>
      <c r="D143" s="28">
        <f t="shared" si="0"/>
        <v>0</v>
      </c>
      <c r="E143" s="28">
        <f t="shared" si="0"/>
        <v>0</v>
      </c>
      <c r="F143" s="28">
        <f t="shared" si="0"/>
        <v>0</v>
      </c>
      <c r="G143" s="28">
        <f t="shared" si="0"/>
        <v>0</v>
      </c>
      <c r="H143" s="28">
        <f t="shared" si="0"/>
        <v>0</v>
      </c>
      <c r="I143" s="28">
        <f t="shared" si="0"/>
        <v>0</v>
      </c>
      <c r="J143" s="28">
        <f t="shared" si="0"/>
        <v>0</v>
      </c>
      <c r="K143" s="28">
        <f t="shared" si="0"/>
        <v>0</v>
      </c>
      <c r="L143" s="28">
        <f t="shared" si="0"/>
        <v>0</v>
      </c>
      <c r="M143" s="28">
        <f t="shared" si="0"/>
        <v>0</v>
      </c>
      <c r="N143" s="28">
        <f t="shared" si="0"/>
        <v>0</v>
      </c>
      <c r="O143" s="28">
        <f t="shared" si="0"/>
        <v>0</v>
      </c>
      <c r="P143" s="28">
        <f t="shared" si="0"/>
        <v>0</v>
      </c>
      <c r="Q143" s="28">
        <f t="shared" si="0"/>
        <v>0</v>
      </c>
      <c r="R143" s="28">
        <f t="shared" si="0"/>
        <v>0</v>
      </c>
    </row>
    <row r="144" spans="1:18">
      <c r="A144" s="5" t="s">
        <v>344</v>
      </c>
      <c r="B144" s="6">
        <f>年齢別比較!B102</f>
        <v>0</v>
      </c>
      <c r="C144" s="6">
        <f>年齢別比較!C102</f>
        <v>0</v>
      </c>
      <c r="D144" s="6">
        <f>年齢別比較!D102</f>
        <v>0</v>
      </c>
      <c r="E144" s="6">
        <f>年齢別比較!E102</f>
        <v>0</v>
      </c>
      <c r="F144" s="6">
        <f>年齢別比較!F102</f>
        <v>0</v>
      </c>
      <c r="G144" s="6">
        <f>年齢別比較!G102</f>
        <v>0</v>
      </c>
      <c r="H144" s="6">
        <f>年齢別比較!H102</f>
        <v>0</v>
      </c>
      <c r="I144" s="6">
        <f>年齢別比較!I102</f>
        <v>0</v>
      </c>
      <c r="J144" s="6">
        <f>年齢別比較!J102</f>
        <v>0</v>
      </c>
      <c r="K144" s="6">
        <f>年齢別比較!K102</f>
        <v>0</v>
      </c>
      <c r="L144" s="6">
        <f>年齢別比較!L102</f>
        <v>0</v>
      </c>
      <c r="M144" s="6">
        <f>年齢別比較!M102</f>
        <v>0</v>
      </c>
      <c r="N144" s="6">
        <f>年齢別比較!N102</f>
        <v>0</v>
      </c>
    </row>
    <row r="145" spans="1:14">
      <c r="A145" s="5" t="s">
        <v>345</v>
      </c>
      <c r="B145" s="6">
        <f>年齢別比較!B103</f>
        <v>0</v>
      </c>
      <c r="C145" s="6">
        <f>年齢別比較!C103</f>
        <v>0</v>
      </c>
      <c r="D145" s="6">
        <f>年齢別比較!D103</f>
        <v>0</v>
      </c>
      <c r="E145" s="6">
        <f>年齢別比較!E103</f>
        <v>0</v>
      </c>
      <c r="F145" s="6">
        <f>年齢別比較!F103</f>
        <v>0</v>
      </c>
      <c r="G145" s="6">
        <f>年齢別比較!G103</f>
        <v>0</v>
      </c>
      <c r="H145" s="6">
        <f>年齢別比較!H103</f>
        <v>0</v>
      </c>
      <c r="I145" s="6">
        <f>年齢別比較!I103</f>
        <v>0</v>
      </c>
      <c r="J145" s="6">
        <f>年齢別比較!J103</f>
        <v>0</v>
      </c>
      <c r="K145" s="6">
        <f>年齢別比較!K103</f>
        <v>0</v>
      </c>
      <c r="L145" s="6">
        <f>年齢別比較!L103</f>
        <v>0</v>
      </c>
      <c r="M145" s="6">
        <f>年齢別比較!M103</f>
        <v>0</v>
      </c>
      <c r="N145" s="6">
        <f>年齢別比較!N103</f>
        <v>0</v>
      </c>
    </row>
    <row r="146" spans="1:14">
      <c r="A146" s="5" t="s">
        <v>346</v>
      </c>
      <c r="B146" s="6">
        <f>年齢別比較!B104</f>
        <v>0</v>
      </c>
      <c r="C146" s="6">
        <f>年齢別比較!C104</f>
        <v>0</v>
      </c>
      <c r="D146" s="6">
        <f>年齢別比較!D104</f>
        <v>0</v>
      </c>
      <c r="E146" s="6">
        <f>年齢別比較!E104</f>
        <v>0</v>
      </c>
      <c r="F146" s="6">
        <f>年齢別比較!F104</f>
        <v>0</v>
      </c>
      <c r="G146" s="6">
        <f>年齢別比較!G104</f>
        <v>0</v>
      </c>
      <c r="H146" s="6">
        <f>年齢別比較!H104</f>
        <v>0</v>
      </c>
      <c r="I146" s="6">
        <f>年齢別比較!I104</f>
        <v>0</v>
      </c>
      <c r="J146" s="6">
        <f>年齢別比較!J104</f>
        <v>0</v>
      </c>
      <c r="K146" s="6">
        <f>年齢別比較!K104</f>
        <v>0</v>
      </c>
      <c r="L146" s="6">
        <f>年齢別比較!L104</f>
        <v>0</v>
      </c>
      <c r="M146" s="6">
        <f>年齢別比較!M104</f>
        <v>0</v>
      </c>
      <c r="N146" s="6">
        <f>年齢別比較!N104</f>
        <v>0</v>
      </c>
    </row>
    <row r="147" spans="1:14">
      <c r="A147" s="5" t="s">
        <v>347</v>
      </c>
      <c r="B147" s="6">
        <f>年齢別比較!B105</f>
        <v>0</v>
      </c>
      <c r="C147" s="6">
        <f>年齢別比較!C105</f>
        <v>0</v>
      </c>
      <c r="D147" s="6">
        <f>年齢別比較!D105</f>
        <v>0</v>
      </c>
      <c r="E147" s="6">
        <f>年齢別比較!E105</f>
        <v>0</v>
      </c>
      <c r="F147" s="6">
        <f>年齢別比較!F105</f>
        <v>0</v>
      </c>
      <c r="G147" s="6">
        <f>年齢別比較!G105</f>
        <v>0</v>
      </c>
      <c r="H147" s="6">
        <f>年齢別比較!H105</f>
        <v>0</v>
      </c>
      <c r="I147" s="6">
        <f>年齢別比較!I105</f>
        <v>0</v>
      </c>
      <c r="J147" s="6">
        <f>年齢別比較!J105</f>
        <v>0</v>
      </c>
      <c r="K147" s="6">
        <f>年齢別比較!K105</f>
        <v>0</v>
      </c>
      <c r="L147" s="6">
        <f>年齢別比較!L105</f>
        <v>0</v>
      </c>
      <c r="M147" s="6">
        <f>年齢別比較!M105</f>
        <v>0</v>
      </c>
      <c r="N147" s="6">
        <f>年齢別比較!N105</f>
        <v>0</v>
      </c>
    </row>
    <row r="148" spans="1:14">
      <c r="A148" s="5" t="s">
        <v>348</v>
      </c>
      <c r="B148" s="6">
        <f>年齢別比較!B106</f>
        <v>0</v>
      </c>
      <c r="C148" s="6">
        <f>年齢別比較!C106</f>
        <v>0</v>
      </c>
      <c r="D148" s="6">
        <f>年齢別比較!D106</f>
        <v>0</v>
      </c>
      <c r="E148" s="6">
        <f>年齢別比較!E106</f>
        <v>0</v>
      </c>
      <c r="F148" s="6">
        <f>年齢別比較!F106</f>
        <v>0</v>
      </c>
      <c r="G148" s="6">
        <f>年齢別比較!G106</f>
        <v>0</v>
      </c>
      <c r="H148" s="6">
        <f>年齢別比較!H106</f>
        <v>0</v>
      </c>
      <c r="I148" s="6">
        <f>年齢別比較!I106</f>
        <v>0</v>
      </c>
      <c r="J148" s="6">
        <f>年齢別比較!J106</f>
        <v>0</v>
      </c>
      <c r="K148" s="6">
        <f>年齢別比較!K106</f>
        <v>0</v>
      </c>
      <c r="L148" s="6">
        <f>年齢別比較!L106</f>
        <v>0</v>
      </c>
      <c r="M148" s="6">
        <f>年齢別比較!M106</f>
        <v>0</v>
      </c>
      <c r="N148" s="6">
        <f>年齢別比較!N106</f>
        <v>0</v>
      </c>
    </row>
    <row r="149" spans="1:14">
      <c r="A149" s="13" t="s">
        <v>349</v>
      </c>
      <c r="B149" s="6">
        <f>年齢別比較!B107</f>
        <v>0</v>
      </c>
      <c r="C149" s="6">
        <f>年齢別比較!C107</f>
        <v>0</v>
      </c>
      <c r="D149" s="6">
        <f>年齢別比較!D107</f>
        <v>0</v>
      </c>
      <c r="E149" s="6">
        <f>年齢別比較!E107</f>
        <v>0</v>
      </c>
      <c r="F149" s="6">
        <f>年齢別比較!F107</f>
        <v>0</v>
      </c>
      <c r="G149" s="6">
        <f>年齢別比較!G107</f>
        <v>0</v>
      </c>
      <c r="H149" s="6">
        <f>年齢別比較!H107</f>
        <v>0</v>
      </c>
      <c r="I149" s="6">
        <f>年齢別比較!I107</f>
        <v>0</v>
      </c>
      <c r="J149" s="6">
        <f>年齢別比較!J107</f>
        <v>0</v>
      </c>
      <c r="K149" s="6">
        <f>年齢別比較!K107</f>
        <v>0</v>
      </c>
      <c r="L149" s="6">
        <f>年齢別比較!L107</f>
        <v>0</v>
      </c>
      <c r="M149" s="6">
        <f>年齢別比較!M107</f>
        <v>0</v>
      </c>
      <c r="N149" s="6">
        <f>年齢別比較!N107</f>
        <v>0</v>
      </c>
    </row>
    <row r="150" spans="1:14">
      <c r="A150" s="27" t="s">
        <v>350</v>
      </c>
      <c r="B150" s="6">
        <f>男女別比較!B$40</f>
        <v>0</v>
      </c>
      <c r="C150" s="6">
        <f>男女別比較!C$40</f>
        <v>0</v>
      </c>
      <c r="D150" s="6">
        <f>男女別比較!D$40</f>
        <v>0</v>
      </c>
      <c r="E150" s="6">
        <f>男女別比較!E$40</f>
        <v>0</v>
      </c>
      <c r="F150" s="6">
        <f>男女別比較!F$40</f>
        <v>0</v>
      </c>
      <c r="G150" s="6">
        <f>男女別比較!G$40</f>
        <v>0</v>
      </c>
      <c r="H150" s="6">
        <f>男女別比較!H$40</f>
        <v>0</v>
      </c>
      <c r="I150" s="6">
        <f>男女別比較!I$40</f>
        <v>0</v>
      </c>
      <c r="J150" s="6">
        <f>男女別比較!J$40</f>
        <v>0</v>
      </c>
      <c r="K150" s="6">
        <f>男女別比較!K$40</f>
        <v>0</v>
      </c>
      <c r="L150" s="6">
        <f>男女別比較!L$40</f>
        <v>0</v>
      </c>
      <c r="M150" s="6">
        <f>男女別比較!M$40</f>
        <v>0</v>
      </c>
      <c r="N150" s="6">
        <f>男女別比較!N$40</f>
        <v>0</v>
      </c>
    </row>
    <row r="151" spans="1:14" ht="14.25" thickBot="1">
      <c r="A151" s="27" t="s">
        <v>351</v>
      </c>
      <c r="B151" s="6">
        <f>男女別比較!B$43</f>
        <v>0</v>
      </c>
      <c r="C151" s="6">
        <f>男女別比較!C$43</f>
        <v>0</v>
      </c>
      <c r="D151" s="6">
        <f>男女別比較!D$43</f>
        <v>0</v>
      </c>
      <c r="E151" s="6">
        <f>男女別比較!E$43</f>
        <v>0</v>
      </c>
      <c r="F151" s="6">
        <f>男女別比較!F$43</f>
        <v>0</v>
      </c>
      <c r="G151" s="6">
        <f>男女別比較!G$43</f>
        <v>0</v>
      </c>
      <c r="H151" s="6">
        <f>男女別比較!H$43</f>
        <v>0</v>
      </c>
      <c r="I151" s="6">
        <f>男女別比較!I$43</f>
        <v>0</v>
      </c>
      <c r="J151" s="6">
        <f>男女別比較!J$43</f>
        <v>0</v>
      </c>
      <c r="K151" s="6">
        <f>男女別比較!K$43</f>
        <v>0</v>
      </c>
      <c r="L151" s="6">
        <f>男女別比較!L$43</f>
        <v>0</v>
      </c>
      <c r="M151" s="6">
        <f>男女別比較!M$43</f>
        <v>0</v>
      </c>
      <c r="N151" s="6">
        <f>男女別比較!N$43</f>
        <v>0</v>
      </c>
    </row>
    <row r="152" spans="1:14" s="20" customFormat="1" ht="27.75" thickBot="1">
      <c r="A152" s="16"/>
      <c r="B152" s="17" t="s">
        <v>240</v>
      </c>
      <c r="C152" s="17" t="s">
        <v>241</v>
      </c>
      <c r="D152" s="17" t="s">
        <v>242</v>
      </c>
      <c r="E152" s="17" t="s">
        <v>243</v>
      </c>
      <c r="F152" s="17" t="s">
        <v>244</v>
      </c>
      <c r="G152" s="19" t="s">
        <v>172</v>
      </c>
    </row>
    <row r="153" spans="1:14" ht="14.25" thickBot="1">
      <c r="A153" s="5" t="str">
        <f>年齢別比較!A108</f>
        <v>働きすぎ</v>
      </c>
      <c r="B153" s="6">
        <f>年齢別比較!B108</f>
        <v>0</v>
      </c>
      <c r="C153" s="6">
        <f>年齢別比較!C108</f>
        <v>0</v>
      </c>
      <c r="D153" s="6">
        <f>年齢別比較!D108</f>
        <v>0</v>
      </c>
      <c r="E153" s="6">
        <f>年齢別比較!E108</f>
        <v>0</v>
      </c>
      <c r="F153" s="6">
        <f>年齢別比較!F108</f>
        <v>0</v>
      </c>
      <c r="G153" s="7">
        <f>年齢別比較!G108</f>
        <v>0</v>
      </c>
      <c r="I153" s="34" t="s">
        <v>14</v>
      </c>
      <c r="J153" s="36" t="e">
        <f>(B153+C153)/D3</f>
        <v>#DIV/0!</v>
      </c>
      <c r="K153" s="36" t="s">
        <v>328</v>
      </c>
      <c r="L153" s="37" t="e">
        <f>D153/D3</f>
        <v>#DIV/0!</v>
      </c>
    </row>
    <row r="154" spans="1:14">
      <c r="A154" s="5" t="e">
        <f>年齢別比較!#REF!</f>
        <v>#REF!</v>
      </c>
      <c r="B154" s="6">
        <f>年齢別比較!B109</f>
        <v>0</v>
      </c>
      <c r="C154" s="6">
        <f>年齢別比較!C109</f>
        <v>0</v>
      </c>
      <c r="D154" s="6">
        <f>年齢別比較!D109</f>
        <v>0</v>
      </c>
      <c r="E154" s="6">
        <f>年齢別比較!E109</f>
        <v>0</v>
      </c>
      <c r="F154" s="6">
        <f>年齢別比較!F109</f>
        <v>0</v>
      </c>
      <c r="G154" s="7">
        <f>年齢別比較!G109</f>
        <v>0</v>
      </c>
    </row>
    <row r="155" spans="1:14">
      <c r="A155" s="5" t="str">
        <f>年齢別比較!A109</f>
        <v>20代</v>
      </c>
      <c r="B155" s="6">
        <f>年齢別比較!B110</f>
        <v>0</v>
      </c>
      <c r="C155" s="6">
        <f>年齢別比較!C110</f>
        <v>0</v>
      </c>
      <c r="D155" s="6">
        <f>年齢別比較!D110</f>
        <v>0</v>
      </c>
      <c r="E155" s="6">
        <f>年齢別比較!E110</f>
        <v>0</v>
      </c>
      <c r="F155" s="6">
        <f>年齢別比較!F110</f>
        <v>0</v>
      </c>
      <c r="G155" s="7">
        <f>年齢別比較!G110</f>
        <v>0</v>
      </c>
    </row>
    <row r="156" spans="1:14">
      <c r="A156" s="5" t="str">
        <f>年齢別比較!A110</f>
        <v>30代</v>
      </c>
      <c r="B156" s="6">
        <f>年齢別比較!B111</f>
        <v>0</v>
      </c>
      <c r="C156" s="6">
        <f>年齢別比較!C111</f>
        <v>0</v>
      </c>
      <c r="D156" s="6">
        <f>年齢別比較!D111</f>
        <v>0</v>
      </c>
      <c r="E156" s="6">
        <f>年齢別比較!E111</f>
        <v>0</v>
      </c>
      <c r="F156" s="6">
        <f>年齢別比較!F111</f>
        <v>0</v>
      </c>
      <c r="G156" s="7">
        <f>年齢別比較!G111</f>
        <v>0</v>
      </c>
    </row>
    <row r="157" spans="1:14">
      <c r="A157" s="5" t="str">
        <f>年齢別比較!A111</f>
        <v>40代</v>
      </c>
      <c r="B157" s="6">
        <f>年齢別比較!B112</f>
        <v>0</v>
      </c>
      <c r="C157" s="6">
        <f>年齢別比較!C112</f>
        <v>0</v>
      </c>
      <c r="D157" s="6">
        <f>年齢別比較!D112</f>
        <v>0</v>
      </c>
      <c r="E157" s="6">
        <f>年齢別比較!E112</f>
        <v>0</v>
      </c>
      <c r="F157" s="6">
        <f>年齢別比較!F112</f>
        <v>0</v>
      </c>
      <c r="G157" s="7">
        <f>年齢別比較!G112</f>
        <v>0</v>
      </c>
    </row>
    <row r="158" spans="1:14">
      <c r="A158" s="5" t="str">
        <f>年齢別比較!A112</f>
        <v>50代</v>
      </c>
      <c r="B158" s="6">
        <f>年齢別比較!B113</f>
        <v>0</v>
      </c>
      <c r="C158" s="6">
        <f>年齢別比較!C113</f>
        <v>0</v>
      </c>
      <c r="D158" s="6">
        <f>年齢別比較!D113</f>
        <v>0</v>
      </c>
      <c r="E158" s="6">
        <f>年齢別比較!E113</f>
        <v>0</v>
      </c>
      <c r="F158" s="6">
        <f>年齢別比較!F113</f>
        <v>0</v>
      </c>
      <c r="G158" s="7">
        <f>年齢別比較!G113</f>
        <v>0</v>
      </c>
    </row>
    <row r="159" spans="1:14" ht="14.25" thickBot="1">
      <c r="A159" s="8" t="str">
        <f>年齢別比較!A113</f>
        <v>60代</v>
      </c>
      <c r="B159" s="9">
        <f>年齢別比較!B114</f>
        <v>0</v>
      </c>
      <c r="C159" s="9">
        <f>年齢別比較!C114</f>
        <v>0</v>
      </c>
      <c r="D159" s="9">
        <f>年齢別比較!D114</f>
        <v>0</v>
      </c>
      <c r="E159" s="9">
        <f>年齢別比較!E114</f>
        <v>0</v>
      </c>
      <c r="F159" s="9">
        <f>年齢別比較!F114</f>
        <v>0</v>
      </c>
      <c r="G159" s="10">
        <f>年齢別比較!G114</f>
        <v>0</v>
      </c>
    </row>
    <row r="160" spans="1:14">
      <c r="A160" s="2" t="s">
        <v>164</v>
      </c>
      <c r="B160" s="3">
        <f>男女別比較!B46</f>
        <v>0</v>
      </c>
      <c r="C160" s="3">
        <f>男女別比較!C46</f>
        <v>0</v>
      </c>
      <c r="D160" s="3">
        <f>男女別比較!D46</f>
        <v>0</v>
      </c>
      <c r="E160" s="3">
        <f>男女別比較!E46</f>
        <v>0</v>
      </c>
      <c r="F160" s="3">
        <f>男女別比較!F46</f>
        <v>0</v>
      </c>
      <c r="G160" s="4"/>
    </row>
    <row r="161" spans="1:17" ht="14.25" thickBot="1">
      <c r="A161" s="8" t="s">
        <v>165</v>
      </c>
      <c r="B161" s="14">
        <f>男女別比較!B47</f>
        <v>0</v>
      </c>
      <c r="C161" s="14">
        <f>男女別比較!C47</f>
        <v>0</v>
      </c>
      <c r="D161" s="14">
        <f>男女別比較!D47</f>
        <v>0</v>
      </c>
      <c r="E161" s="14">
        <f>男女別比較!E47</f>
        <v>0</v>
      </c>
      <c r="F161" s="14">
        <f>男女別比較!F47</f>
        <v>0</v>
      </c>
      <c r="G161" s="15"/>
    </row>
    <row r="162" spans="1:17" s="20" customFormat="1" ht="54.75" thickBot="1">
      <c r="A162" s="106"/>
      <c r="B162" s="109" t="s">
        <v>460</v>
      </c>
      <c r="C162" s="110" t="s">
        <v>461</v>
      </c>
      <c r="D162" s="110" t="s">
        <v>463</v>
      </c>
      <c r="E162" s="110" t="s">
        <v>464</v>
      </c>
      <c r="F162" s="110" t="s">
        <v>465</v>
      </c>
      <c r="G162" s="111" t="s">
        <v>466</v>
      </c>
      <c r="H162" s="111" t="s">
        <v>467</v>
      </c>
      <c r="I162" s="111" t="s">
        <v>468</v>
      </c>
      <c r="J162" s="111" t="s">
        <v>462</v>
      </c>
      <c r="K162" s="111" t="s">
        <v>469</v>
      </c>
      <c r="L162" s="111" t="s">
        <v>470</v>
      </c>
      <c r="M162" s="111" t="s">
        <v>471</v>
      </c>
      <c r="N162" s="111" t="s">
        <v>472</v>
      </c>
      <c r="O162" s="111" t="s">
        <v>473</v>
      </c>
      <c r="P162" s="111" t="s">
        <v>474</v>
      </c>
      <c r="Q162" s="112" t="s">
        <v>357</v>
      </c>
    </row>
    <row r="163" spans="1:17">
      <c r="A163" s="5" t="str">
        <f>年齢別比較!A115</f>
        <v>私学の魅力</v>
      </c>
      <c r="B163" s="107">
        <f>年齢別比較!B115</f>
        <v>0</v>
      </c>
      <c r="C163" s="107">
        <f>年齢別比較!C115</f>
        <v>0</v>
      </c>
      <c r="D163" s="107">
        <f>年齢別比較!D115</f>
        <v>0</v>
      </c>
      <c r="E163" s="107">
        <f>年齢別比較!E115</f>
        <v>0</v>
      </c>
      <c r="F163" s="108">
        <f>年齢別比較!F115</f>
        <v>0</v>
      </c>
      <c r="G163" s="108">
        <f>年齢別比較!G115</f>
        <v>0</v>
      </c>
      <c r="H163" s="108">
        <f>年齢別比較!H115</f>
        <v>0</v>
      </c>
      <c r="I163" s="108">
        <f>年齢別比較!I115</f>
        <v>0</v>
      </c>
      <c r="J163" s="108">
        <f>年齢別比較!J115</f>
        <v>0</v>
      </c>
      <c r="K163" s="108">
        <f>年齢別比較!K115</f>
        <v>0</v>
      </c>
      <c r="L163" s="108">
        <f>年齢別比較!L115</f>
        <v>0</v>
      </c>
      <c r="M163" s="108">
        <f>年齢別比較!M115</f>
        <v>0</v>
      </c>
      <c r="N163" s="108">
        <f>年齢別比較!N115</f>
        <v>0</v>
      </c>
      <c r="O163" s="108">
        <f>年齢別比較!O115</f>
        <v>0</v>
      </c>
      <c r="P163" s="108">
        <f>年齢別比較!P115</f>
        <v>0</v>
      </c>
      <c r="Q163" s="108">
        <f>年齢別比較!Q115</f>
        <v>0</v>
      </c>
    </row>
    <row r="164" spans="1:17">
      <c r="A164" s="5" t="str">
        <f>年齢別比較!A116</f>
        <v>20代</v>
      </c>
      <c r="B164" s="6">
        <f>年齢別比較!B116</f>
        <v>0</v>
      </c>
      <c r="C164" s="6">
        <f>年齢別比較!C116</f>
        <v>0</v>
      </c>
      <c r="D164" s="6">
        <f>年齢別比較!D116</f>
        <v>0</v>
      </c>
      <c r="E164" s="6">
        <f>年齢別比較!E116</f>
        <v>0</v>
      </c>
      <c r="F164" s="6">
        <f>年齢別比較!F116</f>
        <v>0</v>
      </c>
      <c r="G164" s="6">
        <f>年齢別比較!G116</f>
        <v>0</v>
      </c>
      <c r="H164" s="6">
        <f>年齢別比較!H116</f>
        <v>0</v>
      </c>
      <c r="I164" s="6">
        <f>年齢別比較!I116</f>
        <v>0</v>
      </c>
      <c r="J164" s="6">
        <f>年齢別比較!J116</f>
        <v>0</v>
      </c>
      <c r="K164" s="6">
        <f>年齢別比較!K116</f>
        <v>0</v>
      </c>
      <c r="L164" s="6">
        <f>年齢別比較!L116</f>
        <v>0</v>
      </c>
      <c r="M164" s="6">
        <f>年齢別比較!M116</f>
        <v>0</v>
      </c>
      <c r="N164" s="6">
        <f>年齢別比較!N116</f>
        <v>0</v>
      </c>
      <c r="O164" s="6">
        <f>年齢別比較!O116</f>
        <v>0</v>
      </c>
      <c r="P164" s="6">
        <f>年齢別比較!P116</f>
        <v>0</v>
      </c>
      <c r="Q164" s="6">
        <f>年齢別比較!Q116</f>
        <v>0</v>
      </c>
    </row>
    <row r="165" spans="1:17">
      <c r="A165" s="5" t="str">
        <f>年齢別比較!A117</f>
        <v>30代</v>
      </c>
      <c r="B165" s="6">
        <f>年齢別比較!B117</f>
        <v>0</v>
      </c>
      <c r="C165" s="6">
        <f>年齢別比較!C117</f>
        <v>0</v>
      </c>
      <c r="D165" s="6">
        <f>年齢別比較!D117</f>
        <v>0</v>
      </c>
      <c r="E165" s="6">
        <f>年齢別比較!E117</f>
        <v>0</v>
      </c>
      <c r="F165" s="6">
        <f>年齢別比較!F117</f>
        <v>0</v>
      </c>
      <c r="G165" s="6">
        <f>年齢別比較!G117</f>
        <v>0</v>
      </c>
      <c r="H165" s="6">
        <f>年齢別比較!H117</f>
        <v>0</v>
      </c>
      <c r="I165" s="6">
        <f>年齢別比較!I117</f>
        <v>0</v>
      </c>
      <c r="J165" s="6">
        <f>年齢別比較!J117</f>
        <v>0</v>
      </c>
      <c r="K165" s="6">
        <f>年齢別比較!K117</f>
        <v>0</v>
      </c>
      <c r="L165" s="6">
        <f>年齢別比較!L117</f>
        <v>0</v>
      </c>
      <c r="M165" s="6">
        <f>年齢別比較!M117</f>
        <v>0</v>
      </c>
      <c r="N165" s="6">
        <f>年齢別比較!N117</f>
        <v>0</v>
      </c>
      <c r="O165" s="6">
        <f>年齢別比較!O117</f>
        <v>0</v>
      </c>
      <c r="P165" s="6">
        <f>年齢別比較!P117</f>
        <v>0</v>
      </c>
      <c r="Q165" s="6">
        <f>年齢別比較!Q117</f>
        <v>0</v>
      </c>
    </row>
    <row r="166" spans="1:17">
      <c r="A166" s="5" t="str">
        <f>年齢別比較!A118</f>
        <v>40代</v>
      </c>
      <c r="B166" s="6">
        <f>年齢別比較!B118</f>
        <v>0</v>
      </c>
      <c r="C166" s="6">
        <f>年齢別比較!C118</f>
        <v>0</v>
      </c>
      <c r="D166" s="6">
        <f>年齢別比較!D118</f>
        <v>0</v>
      </c>
      <c r="E166" s="6">
        <f>年齢別比較!E118</f>
        <v>0</v>
      </c>
      <c r="F166" s="6">
        <f>年齢別比較!F118</f>
        <v>0</v>
      </c>
      <c r="G166" s="6">
        <f>年齢別比較!G118</f>
        <v>0</v>
      </c>
      <c r="H166" s="6">
        <f>年齢別比較!H118</f>
        <v>0</v>
      </c>
      <c r="I166" s="6">
        <f>年齢別比較!I118</f>
        <v>0</v>
      </c>
      <c r="J166" s="6">
        <f>年齢別比較!J118</f>
        <v>0</v>
      </c>
      <c r="K166" s="6">
        <f>年齢別比較!K118</f>
        <v>0</v>
      </c>
      <c r="L166" s="6">
        <f>年齢別比較!L118</f>
        <v>0</v>
      </c>
      <c r="M166" s="6">
        <f>年齢別比較!M118</f>
        <v>0</v>
      </c>
      <c r="N166" s="6">
        <f>年齢別比較!N118</f>
        <v>0</v>
      </c>
      <c r="O166" s="6">
        <f>年齢別比較!O118</f>
        <v>0</v>
      </c>
      <c r="P166" s="6">
        <f>年齢別比較!P118</f>
        <v>0</v>
      </c>
      <c r="Q166" s="6">
        <f>年齢別比較!Q118</f>
        <v>0</v>
      </c>
    </row>
    <row r="167" spans="1:17">
      <c r="A167" s="5" t="str">
        <f>年齢別比較!A119</f>
        <v>50代</v>
      </c>
      <c r="B167" s="6">
        <f>年齢別比較!B119</f>
        <v>0</v>
      </c>
      <c r="C167" s="6">
        <f>年齢別比較!C119</f>
        <v>0</v>
      </c>
      <c r="D167" s="6">
        <f>年齢別比較!D119</f>
        <v>0</v>
      </c>
      <c r="E167" s="6">
        <f>年齢別比較!E119</f>
        <v>0</v>
      </c>
      <c r="F167" s="6">
        <f>年齢別比較!F119</f>
        <v>0</v>
      </c>
      <c r="G167" s="6">
        <f>年齢別比較!G119</f>
        <v>0</v>
      </c>
      <c r="H167" s="6">
        <f>年齢別比較!H119</f>
        <v>0</v>
      </c>
      <c r="I167" s="6">
        <f>年齢別比較!I119</f>
        <v>0</v>
      </c>
      <c r="J167" s="6">
        <f>年齢別比較!J119</f>
        <v>0</v>
      </c>
      <c r="K167" s="6">
        <f>年齢別比較!K119</f>
        <v>0</v>
      </c>
      <c r="L167" s="6">
        <f>年齢別比較!L119</f>
        <v>0</v>
      </c>
      <c r="M167" s="6">
        <f>年齢別比較!M119</f>
        <v>0</v>
      </c>
      <c r="N167" s="6">
        <f>年齢別比較!N119</f>
        <v>0</v>
      </c>
      <c r="O167" s="6">
        <f>年齢別比較!O119</f>
        <v>0</v>
      </c>
      <c r="P167" s="6">
        <f>年齢別比較!P119</f>
        <v>0</v>
      </c>
      <c r="Q167" s="6">
        <f>年齢別比較!Q119</f>
        <v>0</v>
      </c>
    </row>
    <row r="168" spans="1:17" ht="14.25" thickBot="1">
      <c r="A168" s="8" t="str">
        <f>年齢別比較!A120</f>
        <v>60代</v>
      </c>
      <c r="B168" s="6">
        <f>年齢別比較!B120</f>
        <v>0</v>
      </c>
      <c r="C168" s="6">
        <f>年齢別比較!C120</f>
        <v>0</v>
      </c>
      <c r="D168" s="6">
        <f>年齢別比較!D120</f>
        <v>0</v>
      </c>
      <c r="E168" s="6">
        <f>年齢別比較!E120</f>
        <v>0</v>
      </c>
      <c r="F168" s="6">
        <f>年齢別比較!F120</f>
        <v>0</v>
      </c>
      <c r="G168" s="6">
        <f>年齢別比較!G120</f>
        <v>0</v>
      </c>
      <c r="H168" s="6">
        <f>年齢別比較!H120</f>
        <v>0</v>
      </c>
      <c r="I168" s="6">
        <f>年齢別比較!I120</f>
        <v>0</v>
      </c>
      <c r="J168" s="6">
        <f>年齢別比較!J120</f>
        <v>0</v>
      </c>
      <c r="K168" s="6">
        <f>年齢別比較!K120</f>
        <v>0</v>
      </c>
      <c r="L168" s="6">
        <f>年齢別比較!L120</f>
        <v>0</v>
      </c>
      <c r="M168" s="6">
        <f>年齢別比較!M120</f>
        <v>0</v>
      </c>
      <c r="N168" s="6">
        <f>年齢別比較!N120</f>
        <v>0</v>
      </c>
      <c r="O168" s="6">
        <f>年齢別比較!O120</f>
        <v>0</v>
      </c>
      <c r="P168" s="6">
        <f>年齢別比較!P120</f>
        <v>0</v>
      </c>
      <c r="Q168" s="6">
        <f>年齢別比較!Q120</f>
        <v>0</v>
      </c>
    </row>
    <row r="169" spans="1:17">
      <c r="A169" s="2" t="s">
        <v>164</v>
      </c>
      <c r="B169" s="3">
        <f>男女別比較!B48</f>
        <v>0</v>
      </c>
      <c r="C169" s="3">
        <f>男女別比較!C48</f>
        <v>0</v>
      </c>
      <c r="D169" s="3">
        <f>男女別比較!D48</f>
        <v>0</v>
      </c>
      <c r="E169" s="3">
        <f>男女別比較!E48</f>
        <v>0</v>
      </c>
      <c r="F169" s="4">
        <f>男女別比較!F48</f>
        <v>0</v>
      </c>
    </row>
    <row r="170" spans="1:17" ht="14.25" thickBot="1">
      <c r="A170" s="8" t="s">
        <v>165</v>
      </c>
      <c r="B170" s="9">
        <f>男女別比較!B49</f>
        <v>0</v>
      </c>
      <c r="C170" s="9">
        <f>男女別比較!C49</f>
        <v>0</v>
      </c>
      <c r="D170" s="9">
        <f>男女別比較!D49</f>
        <v>0</v>
      </c>
      <c r="E170" s="9">
        <f>男女別比較!E49</f>
        <v>0</v>
      </c>
      <c r="F170" s="10">
        <f>男女別比較!F49</f>
        <v>0</v>
      </c>
    </row>
    <row r="171" spans="1:17" s="20" customFormat="1" ht="27">
      <c r="A171" s="16"/>
      <c r="B171" s="17" t="s">
        <v>245</v>
      </c>
      <c r="C171" s="17" t="s">
        <v>246</v>
      </c>
      <c r="D171" s="17" t="s">
        <v>247</v>
      </c>
      <c r="E171" s="17" t="s">
        <v>248</v>
      </c>
      <c r="F171" s="22" t="s">
        <v>172</v>
      </c>
    </row>
    <row r="172" spans="1:17" ht="14.25" thickBot="1">
      <c r="A172" s="5" t="str">
        <f>年齢別比較!A122</f>
        <v>雇用不安</v>
      </c>
      <c r="B172" s="6">
        <f>年齢別比較!B122</f>
        <v>0</v>
      </c>
      <c r="C172" s="6">
        <f>年齢別比較!C122</f>
        <v>0</v>
      </c>
      <c r="D172" s="6">
        <f>年齢別比較!D122</f>
        <v>0</v>
      </c>
      <c r="E172" s="6">
        <f>年齢別比較!E122</f>
        <v>0</v>
      </c>
      <c r="F172" s="7">
        <f>年齢別比較!F122</f>
        <v>0</v>
      </c>
    </row>
    <row r="173" spans="1:17" ht="14.25" thickBot="1">
      <c r="A173" s="5" t="e">
        <f>年齢別比較!#REF!</f>
        <v>#REF!</v>
      </c>
      <c r="B173" s="6">
        <f>年齢別比較!B123</f>
        <v>0</v>
      </c>
      <c r="C173" s="6">
        <f>年齢別比較!C123</f>
        <v>0</v>
      </c>
      <c r="D173" s="6">
        <f>年齢別比較!D123</f>
        <v>0</v>
      </c>
      <c r="E173" s="6">
        <f>年齢別比較!E123</f>
        <v>0</v>
      </c>
      <c r="F173" s="7">
        <f>年齢別比較!F123</f>
        <v>0</v>
      </c>
      <c r="H173" s="34" t="s">
        <v>329</v>
      </c>
      <c r="I173" s="35" t="e">
        <f>(B172+C172)/D3</f>
        <v>#DIV/0!</v>
      </c>
      <c r="J173" s="36" t="s">
        <v>330</v>
      </c>
      <c r="K173" s="37" t="e">
        <f>D172/D3</f>
        <v>#DIV/0!</v>
      </c>
    </row>
    <row r="174" spans="1:17">
      <c r="A174" s="5" t="str">
        <f>年齢別比較!A123</f>
        <v>20代</v>
      </c>
      <c r="B174" s="6">
        <f>年齢別比較!B124</f>
        <v>0</v>
      </c>
      <c r="C174" s="6">
        <f>年齢別比較!C124</f>
        <v>0</v>
      </c>
      <c r="D174" s="6">
        <f>年齢別比較!D124</f>
        <v>0</v>
      </c>
      <c r="E174" s="6">
        <f>年齢別比較!E124</f>
        <v>0</v>
      </c>
      <c r="F174" s="7">
        <f>年齢別比較!F124</f>
        <v>0</v>
      </c>
    </row>
    <row r="175" spans="1:17">
      <c r="A175" s="5" t="str">
        <f>年齢別比較!A124</f>
        <v>30代</v>
      </c>
      <c r="B175" s="6">
        <f>年齢別比較!B125</f>
        <v>0</v>
      </c>
      <c r="C175" s="6">
        <f>年齢別比較!C125</f>
        <v>0</v>
      </c>
      <c r="D175" s="6">
        <f>年齢別比較!D125</f>
        <v>0</v>
      </c>
      <c r="E175" s="6">
        <f>年齢別比較!E125</f>
        <v>0</v>
      </c>
      <c r="F175" s="7">
        <f>年齢別比較!F125</f>
        <v>0</v>
      </c>
    </row>
    <row r="176" spans="1:17">
      <c r="A176" s="5" t="str">
        <f>年齢別比較!A125</f>
        <v>40代</v>
      </c>
      <c r="B176" s="6">
        <f>年齢別比較!B126</f>
        <v>0</v>
      </c>
      <c r="C176" s="6">
        <f>年齢別比較!C126</f>
        <v>0</v>
      </c>
      <c r="D176" s="6">
        <f>年齢別比較!D126</f>
        <v>0</v>
      </c>
      <c r="E176" s="6">
        <f>年齢別比較!E126</f>
        <v>0</v>
      </c>
      <c r="F176" s="7">
        <f>年齢別比較!F126</f>
        <v>0</v>
      </c>
    </row>
    <row r="177" spans="1:23">
      <c r="A177" s="5" t="str">
        <f>年齢別比較!A126</f>
        <v>50代</v>
      </c>
      <c r="B177" s="6">
        <f>年齢別比較!B127</f>
        <v>0</v>
      </c>
      <c r="C177" s="6">
        <f>年齢別比較!C127</f>
        <v>0</v>
      </c>
      <c r="D177" s="6">
        <f>年齢別比較!D127</f>
        <v>0</v>
      </c>
      <c r="E177" s="6">
        <f>年齢別比較!E127</f>
        <v>0</v>
      </c>
      <c r="F177" s="7">
        <f>年齢別比較!F127</f>
        <v>0</v>
      </c>
      <c r="H177" s="30"/>
    </row>
    <row r="178" spans="1:23" ht="14.25" thickBot="1">
      <c r="A178" s="8" t="str">
        <f>年齢別比較!A127</f>
        <v>60代</v>
      </c>
      <c r="B178" s="9">
        <f>年齢別比較!B128</f>
        <v>0</v>
      </c>
      <c r="C178" s="9">
        <f>年齢別比較!C128</f>
        <v>0</v>
      </c>
      <c r="D178" s="9">
        <f>年齢別比較!D128</f>
        <v>0</v>
      </c>
      <c r="E178" s="9">
        <f>年齢別比較!E128</f>
        <v>0</v>
      </c>
      <c r="F178" s="10">
        <f>年齢別比較!F128</f>
        <v>0</v>
      </c>
    </row>
    <row r="179" spans="1:23">
      <c r="A179" s="2" t="s">
        <v>164</v>
      </c>
      <c r="B179" s="3">
        <f>男女別比較!B50</f>
        <v>0</v>
      </c>
      <c r="C179" s="3">
        <f>男女別比較!C50</f>
        <v>0</v>
      </c>
      <c r="D179" s="3">
        <f>男女別比較!D50</f>
        <v>0</v>
      </c>
      <c r="E179" s="3">
        <f>男女別比較!E50</f>
        <v>0</v>
      </c>
      <c r="F179" s="4">
        <f>男女別比較!F50</f>
        <v>0</v>
      </c>
    </row>
    <row r="180" spans="1:23" ht="14.25" thickBot="1">
      <c r="A180" s="13" t="s">
        <v>165</v>
      </c>
      <c r="B180" s="14">
        <f>男女別比較!B51</f>
        <v>0</v>
      </c>
      <c r="C180" s="14">
        <f>男女別比較!C51</f>
        <v>0</v>
      </c>
      <c r="D180" s="14">
        <f>男女別比較!D51</f>
        <v>0</v>
      </c>
      <c r="E180" s="14">
        <f>男女別比較!E51</f>
        <v>0</v>
      </c>
      <c r="F180" s="15">
        <f>男女別比較!F51</f>
        <v>0</v>
      </c>
    </row>
    <row r="181" spans="1:23" ht="27">
      <c r="A181" s="27"/>
      <c r="B181" s="23" t="s">
        <v>401</v>
      </c>
      <c r="C181" s="23" t="s">
        <v>402</v>
      </c>
      <c r="D181" s="23" t="s">
        <v>403</v>
      </c>
      <c r="E181" s="23" t="s">
        <v>404</v>
      </c>
      <c r="F181" s="23" t="s">
        <v>405</v>
      </c>
      <c r="G181" s="23" t="s">
        <v>406</v>
      </c>
    </row>
    <row r="182" spans="1:23">
      <c r="A182" s="27" t="s">
        <v>394</v>
      </c>
      <c r="B182" s="6">
        <f>年齢別比較!B129</f>
        <v>0</v>
      </c>
      <c r="C182" s="6">
        <f>年齢別比較!C129</f>
        <v>0</v>
      </c>
      <c r="D182" s="6">
        <f>年齢別比較!D129</f>
        <v>0</v>
      </c>
      <c r="E182" s="6">
        <f>年齢別比較!E129</f>
        <v>0</v>
      </c>
      <c r="F182" s="6">
        <f>年齢別比較!F129</f>
        <v>0</v>
      </c>
      <c r="G182" s="6">
        <f>年齢別比較!G129</f>
        <v>0</v>
      </c>
    </row>
    <row r="183" spans="1:23">
      <c r="A183" s="27" t="s">
        <v>395</v>
      </c>
      <c r="B183" s="6">
        <f>年齢別比較!B130</f>
        <v>0</v>
      </c>
      <c r="C183" s="6">
        <f>年齢別比較!C130</f>
        <v>0</v>
      </c>
      <c r="D183" s="6">
        <f>年齢別比較!D130</f>
        <v>0</v>
      </c>
      <c r="E183" s="6">
        <f>年齢別比較!E130</f>
        <v>0</v>
      </c>
      <c r="F183" s="6">
        <f>年齢別比較!F130</f>
        <v>0</v>
      </c>
      <c r="G183" s="6">
        <f>年齢別比較!G130</f>
        <v>0</v>
      </c>
    </row>
    <row r="184" spans="1:23">
      <c r="A184" s="27" t="s">
        <v>396</v>
      </c>
      <c r="B184" s="6">
        <f>年齢別比較!B131</f>
        <v>0</v>
      </c>
      <c r="C184" s="6">
        <f>年齢別比較!C131</f>
        <v>0</v>
      </c>
      <c r="D184" s="6">
        <f>年齢別比較!D131</f>
        <v>0</v>
      </c>
      <c r="E184" s="6">
        <f>年齢別比較!E131</f>
        <v>0</v>
      </c>
      <c r="F184" s="6">
        <f>年齢別比較!F131</f>
        <v>0</v>
      </c>
      <c r="G184" s="6">
        <f>年齢別比較!G131</f>
        <v>0</v>
      </c>
    </row>
    <row r="185" spans="1:23">
      <c r="A185" s="5" t="str">
        <f>年齢別比較!A132</f>
        <v>40代</v>
      </c>
      <c r="B185" s="6">
        <f>年齢別比較!B132</f>
        <v>0</v>
      </c>
      <c r="C185" s="6">
        <f>年齢別比較!C132</f>
        <v>0</v>
      </c>
      <c r="D185" s="6">
        <f>年齢別比較!D132</f>
        <v>0</v>
      </c>
      <c r="E185" s="6">
        <f>年齢別比較!E132</f>
        <v>0</v>
      </c>
      <c r="F185" s="6">
        <f>年齢別比較!F132</f>
        <v>0</v>
      </c>
      <c r="G185" s="6">
        <f>年齢別比較!G132</f>
        <v>0</v>
      </c>
    </row>
    <row r="186" spans="1:23">
      <c r="A186" s="5" t="str">
        <f>年齢別比較!A133</f>
        <v>50代</v>
      </c>
      <c r="B186" s="6">
        <f>年齢別比較!B133</f>
        <v>0</v>
      </c>
      <c r="C186" s="6">
        <f>年齢別比較!C133</f>
        <v>0</v>
      </c>
      <c r="D186" s="6">
        <f>年齢別比較!D133</f>
        <v>0</v>
      </c>
      <c r="E186" s="6">
        <f>年齢別比較!E133</f>
        <v>0</v>
      </c>
      <c r="F186" s="6">
        <f>年齢別比較!F133</f>
        <v>0</v>
      </c>
      <c r="G186" s="6">
        <f>年齢別比較!G133</f>
        <v>0</v>
      </c>
    </row>
    <row r="187" spans="1:23">
      <c r="A187" s="5" t="str">
        <f>年齢別比較!A134</f>
        <v>60代</v>
      </c>
      <c r="B187" s="6">
        <f>年齢別比較!B134</f>
        <v>0</v>
      </c>
      <c r="C187" s="6">
        <f>年齢別比較!C134</f>
        <v>0</v>
      </c>
      <c r="D187" s="6">
        <f>年齢別比較!D134</f>
        <v>0</v>
      </c>
      <c r="E187" s="6">
        <f>年齢別比較!E134</f>
        <v>0</v>
      </c>
      <c r="F187" s="6">
        <f>年齢別比較!F134</f>
        <v>0</v>
      </c>
      <c r="G187" s="6">
        <f>年齢別比較!G134</f>
        <v>0</v>
      </c>
    </row>
    <row r="188" spans="1:23" ht="14.25" thickBot="1">
      <c r="A188" s="5">
        <f>年齢別比較!A135</f>
        <v>0</v>
      </c>
      <c r="B188" s="6">
        <f>年齢別比較!B135</f>
        <v>0</v>
      </c>
      <c r="C188" s="6">
        <f>年齢別比較!C135</f>
        <v>0</v>
      </c>
      <c r="D188" s="6">
        <f>年齢別比較!D135</f>
        <v>0</v>
      </c>
      <c r="E188" s="6">
        <f>年齢別比較!E135</f>
        <v>0</v>
      </c>
      <c r="F188" s="6">
        <f>年齢別比較!F135</f>
        <v>0</v>
      </c>
      <c r="G188" s="6">
        <f>年齢別比較!G135</f>
        <v>0</v>
      </c>
    </row>
    <row r="189" spans="1:23" ht="14.25" thickBot="1">
      <c r="A189" s="2" t="s">
        <v>164</v>
      </c>
      <c r="B189" s="3">
        <f>男女別比較!B52</f>
        <v>0</v>
      </c>
      <c r="C189" s="3">
        <f>男女別比較!C52</f>
        <v>0</v>
      </c>
      <c r="D189" s="3">
        <f>男女別比較!D52</f>
        <v>0</v>
      </c>
      <c r="E189" s="3">
        <f>男女別比較!E52</f>
        <v>0</v>
      </c>
      <c r="F189" s="3">
        <f>男女別比較!F52</f>
        <v>0</v>
      </c>
      <c r="G189" s="3">
        <f>男女別比較!G52</f>
        <v>0</v>
      </c>
    </row>
    <row r="190" spans="1:23" ht="14.25" thickBot="1">
      <c r="A190" s="13" t="s">
        <v>165</v>
      </c>
      <c r="B190" s="3">
        <f>男女別比較!B53</f>
        <v>0</v>
      </c>
      <c r="C190" s="3">
        <f>男女別比較!C53</f>
        <v>0</v>
      </c>
      <c r="D190" s="3">
        <f>男女別比較!D53</f>
        <v>0</v>
      </c>
      <c r="E190" s="3">
        <f>男女別比較!E53</f>
        <v>0</v>
      </c>
      <c r="F190" s="3">
        <f>男女別比較!F53</f>
        <v>0</v>
      </c>
      <c r="G190" s="3">
        <f>男女別比較!G53</f>
        <v>0</v>
      </c>
    </row>
    <row r="191" spans="1:23" s="20" customFormat="1" ht="54">
      <c r="A191" s="16"/>
      <c r="B191" s="17" t="s">
        <v>249</v>
      </c>
      <c r="C191" s="17" t="s">
        <v>250</v>
      </c>
      <c r="D191" s="17" t="s">
        <v>251</v>
      </c>
      <c r="E191" s="17" t="s">
        <v>252</v>
      </c>
      <c r="F191" s="21" t="s">
        <v>253</v>
      </c>
      <c r="G191" s="17" t="s">
        <v>254</v>
      </c>
      <c r="H191" s="17" t="s">
        <v>255</v>
      </c>
      <c r="I191" s="17" t="s">
        <v>256</v>
      </c>
      <c r="J191" s="17" t="s">
        <v>257</v>
      </c>
      <c r="K191" s="17" t="s">
        <v>258</v>
      </c>
      <c r="L191" s="17" t="s">
        <v>259</v>
      </c>
      <c r="M191" s="18" t="s">
        <v>260</v>
      </c>
      <c r="N191" s="17" t="s">
        <v>261</v>
      </c>
      <c r="O191" s="17" t="s">
        <v>262</v>
      </c>
      <c r="P191" s="17" t="s">
        <v>263</v>
      </c>
      <c r="Q191" s="17" t="s">
        <v>264</v>
      </c>
      <c r="R191" s="17" t="s">
        <v>265</v>
      </c>
      <c r="S191" s="17" t="s">
        <v>266</v>
      </c>
      <c r="T191" s="17" t="s">
        <v>267</v>
      </c>
      <c r="U191" s="17" t="s">
        <v>172</v>
      </c>
      <c r="V191" s="22" t="s">
        <v>268</v>
      </c>
      <c r="W191" s="22" t="s">
        <v>268</v>
      </c>
    </row>
    <row r="192" spans="1:23">
      <c r="A192" s="5" t="str">
        <f>年齢別比較!A136</f>
        <v>教育充実1位</v>
      </c>
      <c r="B192" s="6">
        <f>年齢別比較!B136</f>
        <v>0</v>
      </c>
      <c r="C192" s="6">
        <f>年齢別比較!C136</f>
        <v>0</v>
      </c>
      <c r="D192" s="6">
        <f>年齢別比較!D136</f>
        <v>0</v>
      </c>
      <c r="E192" s="6">
        <f>年齢別比較!E136</f>
        <v>0</v>
      </c>
      <c r="F192" s="6">
        <f>年齢別比較!F136</f>
        <v>0</v>
      </c>
      <c r="G192" s="6">
        <f>年齢別比較!G136</f>
        <v>0</v>
      </c>
      <c r="H192" s="6">
        <f>年齢別比較!H136</f>
        <v>0</v>
      </c>
      <c r="I192" s="6">
        <f>年齢別比較!I136</f>
        <v>0</v>
      </c>
      <c r="J192" s="6">
        <f>年齢別比較!J136</f>
        <v>0</v>
      </c>
      <c r="K192" s="6">
        <f>年齢別比較!K136</f>
        <v>0</v>
      </c>
      <c r="L192" s="6">
        <f>年齢別比較!L136</f>
        <v>0</v>
      </c>
      <c r="M192" s="6">
        <f>年齢別比較!M136</f>
        <v>0</v>
      </c>
      <c r="N192" s="6">
        <f>年齢別比較!N136</f>
        <v>0</v>
      </c>
      <c r="O192" s="6">
        <f>年齢別比較!O136</f>
        <v>0</v>
      </c>
      <c r="P192" s="6">
        <f>年齢別比較!P136</f>
        <v>0</v>
      </c>
      <c r="Q192" s="6">
        <f>年齢別比較!Q136</f>
        <v>0</v>
      </c>
      <c r="R192" s="6">
        <f>年齢別比較!R136</f>
        <v>0</v>
      </c>
      <c r="S192" s="6">
        <f>年齢別比較!S136</f>
        <v>0</v>
      </c>
      <c r="T192" s="6">
        <f>年齢別比較!T136</f>
        <v>0</v>
      </c>
      <c r="U192" s="6">
        <f>年齢別比較!U136</f>
        <v>0</v>
      </c>
      <c r="V192" s="7">
        <f>年齢別比較!V136</f>
        <v>0</v>
      </c>
      <c r="W192" s="7">
        <f>年齢別比較!W136</f>
        <v>0</v>
      </c>
    </row>
    <row r="193" spans="1:23">
      <c r="A193" s="5" t="str">
        <f>年齢別比較!A137</f>
        <v>教育充実2位</v>
      </c>
      <c r="B193" s="6">
        <f>年齢別比較!B137</f>
        <v>0</v>
      </c>
      <c r="C193" s="6">
        <f>年齢別比較!C137</f>
        <v>0</v>
      </c>
      <c r="D193" s="6">
        <f>年齢別比較!D137</f>
        <v>0</v>
      </c>
      <c r="E193" s="6">
        <f>年齢別比較!E137</f>
        <v>0</v>
      </c>
      <c r="F193" s="6">
        <f>年齢別比較!F137</f>
        <v>0</v>
      </c>
      <c r="G193" s="6">
        <f>年齢別比較!G137</f>
        <v>0</v>
      </c>
      <c r="H193" s="6">
        <f>年齢別比較!H137</f>
        <v>0</v>
      </c>
      <c r="I193" s="6">
        <f>年齢別比較!I137</f>
        <v>0</v>
      </c>
      <c r="J193" s="6">
        <f>年齢別比較!J137</f>
        <v>0</v>
      </c>
      <c r="K193" s="6">
        <f>年齢別比較!K137</f>
        <v>0</v>
      </c>
      <c r="L193" s="6">
        <f>年齢別比較!L137</f>
        <v>0</v>
      </c>
      <c r="M193" s="6">
        <f>年齢別比較!M137</f>
        <v>0</v>
      </c>
      <c r="N193" s="6">
        <f>年齢別比較!N137</f>
        <v>0</v>
      </c>
      <c r="O193" s="6">
        <f>年齢別比較!O137</f>
        <v>0</v>
      </c>
      <c r="P193" s="6">
        <f>年齢別比較!P137</f>
        <v>0</v>
      </c>
      <c r="Q193" s="6">
        <f>年齢別比較!Q137</f>
        <v>0</v>
      </c>
      <c r="R193" s="6">
        <f>年齢別比較!R137</f>
        <v>0</v>
      </c>
      <c r="S193" s="6">
        <f>年齢別比較!S137</f>
        <v>0</v>
      </c>
      <c r="T193" s="6">
        <f>年齢別比較!T137</f>
        <v>0</v>
      </c>
      <c r="U193" s="6">
        <f>年齢別比較!U137</f>
        <v>0</v>
      </c>
      <c r="V193" s="7">
        <f>年齢別比較!V137</f>
        <v>0</v>
      </c>
      <c r="W193" s="7">
        <f>年齢別比較!W137</f>
        <v>0</v>
      </c>
    </row>
    <row r="194" spans="1:23">
      <c r="A194" s="5" t="str">
        <f>年齢別比較!A138</f>
        <v>教育充実3位</v>
      </c>
      <c r="B194" s="6">
        <f>年齢別比較!B138</f>
        <v>0</v>
      </c>
      <c r="C194" s="6">
        <f>年齢別比較!C138</f>
        <v>0</v>
      </c>
      <c r="D194" s="6">
        <f>年齢別比較!D138</f>
        <v>0</v>
      </c>
      <c r="E194" s="6">
        <f>年齢別比較!E138</f>
        <v>0</v>
      </c>
      <c r="F194" s="6">
        <f>年齢別比較!F138</f>
        <v>0</v>
      </c>
      <c r="G194" s="6">
        <f>年齢別比較!G138</f>
        <v>0</v>
      </c>
      <c r="H194" s="6">
        <f>年齢別比較!H138</f>
        <v>0</v>
      </c>
      <c r="I194" s="6">
        <f>年齢別比較!I138</f>
        <v>0</v>
      </c>
      <c r="J194" s="6">
        <f>年齢別比較!J138</f>
        <v>0</v>
      </c>
      <c r="K194" s="6">
        <f>年齢別比較!K138</f>
        <v>0</v>
      </c>
      <c r="L194" s="6">
        <f>年齢別比較!L138</f>
        <v>0</v>
      </c>
      <c r="M194" s="6">
        <f>年齢別比較!M138</f>
        <v>0</v>
      </c>
      <c r="N194" s="6">
        <f>年齢別比較!N138</f>
        <v>0</v>
      </c>
      <c r="O194" s="6">
        <f>年齢別比較!O138</f>
        <v>0</v>
      </c>
      <c r="P194" s="6">
        <f>年齢別比較!P138</f>
        <v>0</v>
      </c>
      <c r="Q194" s="6">
        <f>年齢別比較!Q138</f>
        <v>0</v>
      </c>
      <c r="R194" s="6">
        <f>年齢別比較!R138</f>
        <v>0</v>
      </c>
      <c r="S194" s="6">
        <f>年齢別比較!S138</f>
        <v>0</v>
      </c>
      <c r="T194" s="6">
        <f>年齢別比較!T138</f>
        <v>0</v>
      </c>
      <c r="U194" s="6">
        <f>年齢別比較!U138</f>
        <v>0</v>
      </c>
      <c r="V194" s="7">
        <f>年齢別比較!V138</f>
        <v>0</v>
      </c>
      <c r="W194" s="7">
        <f>年齢別比較!W138</f>
        <v>0</v>
      </c>
    </row>
    <row r="195" spans="1:23">
      <c r="A195" s="5" t="str">
        <f>年齢別比較!A139</f>
        <v>教育加重</v>
      </c>
      <c r="B195" s="6">
        <f>年齢別比較!B139</f>
        <v>0</v>
      </c>
      <c r="C195" s="6">
        <f>年齢別比較!C139</f>
        <v>0</v>
      </c>
      <c r="D195" s="6">
        <f>年齢別比較!D139</f>
        <v>0</v>
      </c>
      <c r="E195" s="6">
        <f>年齢別比較!E139</f>
        <v>0</v>
      </c>
      <c r="F195" s="6">
        <f>年齢別比較!F139</f>
        <v>0</v>
      </c>
      <c r="G195" s="6">
        <f>年齢別比較!G139</f>
        <v>0</v>
      </c>
      <c r="H195" s="6">
        <f>年齢別比較!H139</f>
        <v>0</v>
      </c>
      <c r="I195" s="6">
        <f>年齢別比較!I139</f>
        <v>0</v>
      </c>
      <c r="J195" s="6">
        <f>年齢別比較!J139</f>
        <v>0</v>
      </c>
      <c r="K195" s="6">
        <f>年齢別比較!K139</f>
        <v>0</v>
      </c>
      <c r="L195" s="6">
        <f>年齢別比較!L139</f>
        <v>0</v>
      </c>
      <c r="M195" s="6">
        <f>年齢別比較!M139</f>
        <v>0</v>
      </c>
      <c r="N195" s="6">
        <f>年齢別比較!N139</f>
        <v>0</v>
      </c>
      <c r="O195" s="6">
        <f>年齢別比較!O139</f>
        <v>0</v>
      </c>
      <c r="P195" s="6">
        <f>年齢別比較!P139</f>
        <v>0</v>
      </c>
      <c r="Q195" s="6">
        <f>年齢別比較!Q139</f>
        <v>0</v>
      </c>
      <c r="R195" s="6">
        <f>年齢別比較!R139</f>
        <v>0</v>
      </c>
      <c r="S195" s="6">
        <f>年齢別比較!S139</f>
        <v>0</v>
      </c>
      <c r="T195" s="6">
        <f>年齢別比較!T139</f>
        <v>0</v>
      </c>
      <c r="U195" s="6">
        <f>年齢別比較!U139</f>
        <v>0</v>
      </c>
      <c r="V195" s="7">
        <f>年齢別比較!V139</f>
        <v>0</v>
      </c>
      <c r="W195" s="7">
        <f>年齢別比較!W139</f>
        <v>0</v>
      </c>
    </row>
    <row r="196" spans="1:23">
      <c r="A196" s="5" t="e">
        <f>年齢別比較!#REF!</f>
        <v>#REF!</v>
      </c>
      <c r="B196" s="6">
        <f>年齢別比較!B140</f>
        <v>0</v>
      </c>
      <c r="C196" s="6">
        <f>年齢別比較!C140</f>
        <v>0</v>
      </c>
      <c r="D196" s="6">
        <f>年齢別比較!D140</f>
        <v>0</v>
      </c>
      <c r="E196" s="6">
        <f>年齢別比較!E140</f>
        <v>0</v>
      </c>
      <c r="F196" s="6">
        <f>年齢別比較!F140</f>
        <v>0</v>
      </c>
      <c r="G196" s="6">
        <f>年齢別比較!G140</f>
        <v>0</v>
      </c>
      <c r="H196" s="6">
        <f>年齢別比較!H140</f>
        <v>0</v>
      </c>
      <c r="I196" s="6">
        <f>年齢別比較!I140</f>
        <v>0</v>
      </c>
      <c r="J196" s="6">
        <f>年齢別比較!J140</f>
        <v>0</v>
      </c>
      <c r="K196" s="6">
        <f>年齢別比較!K140</f>
        <v>0</v>
      </c>
      <c r="L196" s="6">
        <f>年齢別比較!L140</f>
        <v>0</v>
      </c>
      <c r="M196" s="6">
        <f>年齢別比較!M140</f>
        <v>0</v>
      </c>
      <c r="N196" s="6">
        <f>年齢別比較!N140</f>
        <v>0</v>
      </c>
      <c r="O196" s="6">
        <f>年齢別比較!O140</f>
        <v>0</v>
      </c>
      <c r="P196" s="6">
        <f>年齢別比較!P140</f>
        <v>0</v>
      </c>
      <c r="Q196" s="6">
        <f>年齢別比較!Q140</f>
        <v>0</v>
      </c>
      <c r="R196" s="6">
        <f>年齢別比較!R140</f>
        <v>0</v>
      </c>
      <c r="S196" s="6">
        <f>年齢別比較!S140</f>
        <v>0</v>
      </c>
      <c r="T196" s="6">
        <f>年齢別比較!T140</f>
        <v>0</v>
      </c>
      <c r="U196" s="6">
        <f>年齢別比較!U140</f>
        <v>0</v>
      </c>
      <c r="V196" s="7">
        <f>年齢別比較!V140</f>
        <v>0</v>
      </c>
      <c r="W196" s="7">
        <f>年齢別比較!W140</f>
        <v>0</v>
      </c>
    </row>
    <row r="197" spans="1:23">
      <c r="A197" s="5" t="str">
        <f>年齢別比較!A140</f>
        <v>教育1位20代</v>
      </c>
      <c r="B197" s="6">
        <f>年齢別比較!B141</f>
        <v>0</v>
      </c>
      <c r="C197" s="6">
        <f>年齢別比較!C141</f>
        <v>0</v>
      </c>
      <c r="D197" s="6">
        <f>年齢別比較!D141</f>
        <v>0</v>
      </c>
      <c r="E197" s="6">
        <f>年齢別比較!E141</f>
        <v>0</v>
      </c>
      <c r="F197" s="6">
        <f>年齢別比較!F141</f>
        <v>0</v>
      </c>
      <c r="G197" s="6">
        <f>年齢別比較!G141</f>
        <v>0</v>
      </c>
      <c r="H197" s="6">
        <f>年齢別比較!H141</f>
        <v>0</v>
      </c>
      <c r="I197" s="6">
        <f>年齢別比較!I141</f>
        <v>0</v>
      </c>
      <c r="J197" s="6">
        <f>年齢別比較!J141</f>
        <v>0</v>
      </c>
      <c r="K197" s="6">
        <f>年齢別比較!K141</f>
        <v>0</v>
      </c>
      <c r="L197" s="6">
        <f>年齢別比較!L141</f>
        <v>0</v>
      </c>
      <c r="M197" s="6">
        <f>年齢別比較!M141</f>
        <v>0</v>
      </c>
      <c r="N197" s="6">
        <f>年齢別比較!N141</f>
        <v>0</v>
      </c>
      <c r="O197" s="6">
        <f>年齢別比較!O141</f>
        <v>0</v>
      </c>
      <c r="P197" s="6">
        <f>年齢別比較!P141</f>
        <v>0</v>
      </c>
      <c r="Q197" s="6">
        <f>年齢別比較!Q141</f>
        <v>0</v>
      </c>
      <c r="R197" s="6">
        <f>年齢別比較!R141</f>
        <v>0</v>
      </c>
      <c r="S197" s="6">
        <f>年齢別比較!S141</f>
        <v>0</v>
      </c>
      <c r="T197" s="6">
        <f>年齢別比較!T141</f>
        <v>0</v>
      </c>
      <c r="U197" s="6">
        <f>年齢別比較!U141</f>
        <v>0</v>
      </c>
      <c r="V197" s="7">
        <f>年齢別比較!V141</f>
        <v>0</v>
      </c>
      <c r="W197" s="7">
        <f>年齢別比較!W141</f>
        <v>0</v>
      </c>
    </row>
    <row r="198" spans="1:23">
      <c r="A198" s="5" t="str">
        <f>年齢別比較!A141</f>
        <v>教育1位30代</v>
      </c>
      <c r="B198" s="6">
        <f>年齢別比較!B142</f>
        <v>0</v>
      </c>
      <c r="C198" s="6">
        <f>年齢別比較!C142</f>
        <v>0</v>
      </c>
      <c r="D198" s="6">
        <f>年齢別比較!D142</f>
        <v>0</v>
      </c>
      <c r="E198" s="6">
        <f>年齢別比較!E142</f>
        <v>0</v>
      </c>
      <c r="F198" s="6">
        <f>年齢別比較!F142</f>
        <v>0</v>
      </c>
      <c r="G198" s="6">
        <f>年齢別比較!G142</f>
        <v>0</v>
      </c>
      <c r="H198" s="6">
        <f>年齢別比較!H142</f>
        <v>0</v>
      </c>
      <c r="I198" s="6">
        <f>年齢別比較!I142</f>
        <v>0</v>
      </c>
      <c r="J198" s="6">
        <f>年齢別比較!J142</f>
        <v>0</v>
      </c>
      <c r="K198" s="6">
        <f>年齢別比較!K142</f>
        <v>0</v>
      </c>
      <c r="L198" s="6">
        <f>年齢別比較!L142</f>
        <v>0</v>
      </c>
      <c r="M198" s="6">
        <f>年齢別比較!M142</f>
        <v>0</v>
      </c>
      <c r="N198" s="6">
        <f>年齢別比較!N142</f>
        <v>0</v>
      </c>
      <c r="O198" s="6">
        <f>年齢別比較!O142</f>
        <v>0</v>
      </c>
      <c r="P198" s="6">
        <f>年齢別比較!P142</f>
        <v>0</v>
      </c>
      <c r="Q198" s="6">
        <f>年齢別比較!Q142</f>
        <v>0</v>
      </c>
      <c r="R198" s="6">
        <f>年齢別比較!R142</f>
        <v>0</v>
      </c>
      <c r="S198" s="6">
        <f>年齢別比較!S142</f>
        <v>0</v>
      </c>
      <c r="T198" s="6">
        <f>年齢別比較!T142</f>
        <v>0</v>
      </c>
      <c r="U198" s="6">
        <f>年齢別比較!U142</f>
        <v>0</v>
      </c>
      <c r="V198" s="7">
        <f>年齢別比較!V142</f>
        <v>0</v>
      </c>
      <c r="W198" s="7">
        <f>年齢別比較!W142</f>
        <v>0</v>
      </c>
    </row>
    <row r="199" spans="1:23">
      <c r="A199" s="5" t="str">
        <f>年齢別比較!A142</f>
        <v>教育1位40代</v>
      </c>
      <c r="B199" s="6">
        <f>年齢別比較!B143</f>
        <v>0</v>
      </c>
      <c r="C199" s="6">
        <f>年齢別比較!C143</f>
        <v>0</v>
      </c>
      <c r="D199" s="6">
        <f>年齢別比較!D143</f>
        <v>0</v>
      </c>
      <c r="E199" s="6">
        <f>年齢別比較!E143</f>
        <v>0</v>
      </c>
      <c r="F199" s="6">
        <f>年齢別比較!F143</f>
        <v>0</v>
      </c>
      <c r="G199" s="6">
        <f>年齢別比較!G143</f>
        <v>0</v>
      </c>
      <c r="H199" s="6">
        <f>年齢別比較!H143</f>
        <v>0</v>
      </c>
      <c r="I199" s="6">
        <f>年齢別比較!I143</f>
        <v>0</v>
      </c>
      <c r="J199" s="6">
        <f>年齢別比較!J143</f>
        <v>0</v>
      </c>
      <c r="K199" s="6">
        <f>年齢別比較!K143</f>
        <v>0</v>
      </c>
      <c r="L199" s="6">
        <f>年齢別比較!L143</f>
        <v>0</v>
      </c>
      <c r="M199" s="6">
        <f>年齢別比較!M143</f>
        <v>0</v>
      </c>
      <c r="N199" s="6">
        <f>年齢別比較!N143</f>
        <v>0</v>
      </c>
      <c r="O199" s="6">
        <f>年齢別比較!O143</f>
        <v>0</v>
      </c>
      <c r="P199" s="6">
        <f>年齢別比較!P143</f>
        <v>0</v>
      </c>
      <c r="Q199" s="6">
        <f>年齢別比較!Q143</f>
        <v>0</v>
      </c>
      <c r="R199" s="6">
        <f>年齢別比較!R143</f>
        <v>0</v>
      </c>
      <c r="S199" s="6">
        <f>年齢別比較!S143</f>
        <v>0</v>
      </c>
      <c r="T199" s="6">
        <f>年齢別比較!T143</f>
        <v>0</v>
      </c>
      <c r="U199" s="6">
        <f>年齢別比較!U143</f>
        <v>0</v>
      </c>
      <c r="V199" s="7">
        <f>年齢別比較!V143</f>
        <v>0</v>
      </c>
      <c r="W199" s="7">
        <f>年齢別比較!W143</f>
        <v>0</v>
      </c>
    </row>
    <row r="200" spans="1:23">
      <c r="A200" s="5" t="str">
        <f>年齢別比較!A143</f>
        <v>教育1位50代</v>
      </c>
      <c r="B200" s="6">
        <f>年齢別比較!B144</f>
        <v>0</v>
      </c>
      <c r="C200" s="6">
        <f>年齢別比較!C144</f>
        <v>0</v>
      </c>
      <c r="D200" s="6">
        <f>年齢別比較!D144</f>
        <v>0</v>
      </c>
      <c r="E200" s="6">
        <f>年齢別比較!E144</f>
        <v>0</v>
      </c>
      <c r="F200" s="6">
        <f>年齢別比較!F144</f>
        <v>0</v>
      </c>
      <c r="G200" s="6">
        <f>年齢別比較!G144</f>
        <v>0</v>
      </c>
      <c r="H200" s="6">
        <f>年齢別比較!H144</f>
        <v>0</v>
      </c>
      <c r="I200" s="6">
        <f>年齢別比較!I144</f>
        <v>0</v>
      </c>
      <c r="J200" s="6">
        <f>年齢別比較!J144</f>
        <v>0</v>
      </c>
      <c r="K200" s="6">
        <f>年齢別比較!K144</f>
        <v>0</v>
      </c>
      <c r="L200" s="6">
        <f>年齢別比較!L144</f>
        <v>0</v>
      </c>
      <c r="M200" s="6">
        <f>年齢別比較!M144</f>
        <v>0</v>
      </c>
      <c r="N200" s="6">
        <f>年齢別比較!N144</f>
        <v>0</v>
      </c>
      <c r="O200" s="6">
        <f>年齢別比較!O144</f>
        <v>0</v>
      </c>
      <c r="P200" s="6">
        <f>年齢別比較!P144</f>
        <v>0</v>
      </c>
      <c r="Q200" s="6">
        <f>年齢別比較!Q144</f>
        <v>0</v>
      </c>
      <c r="R200" s="6">
        <f>年齢別比較!R144</f>
        <v>0</v>
      </c>
      <c r="S200" s="6">
        <f>年齢別比較!S144</f>
        <v>0</v>
      </c>
      <c r="T200" s="6">
        <f>年齢別比較!T144</f>
        <v>0</v>
      </c>
      <c r="U200" s="6">
        <f>年齢別比較!U144</f>
        <v>0</v>
      </c>
      <c r="V200" s="7">
        <f>年齢別比較!V144</f>
        <v>0</v>
      </c>
      <c r="W200" s="7">
        <f>年齢別比較!W144</f>
        <v>0</v>
      </c>
    </row>
    <row r="201" spans="1:23">
      <c r="A201" s="5" t="str">
        <f>年齢別比較!A144</f>
        <v>教育1位60代</v>
      </c>
      <c r="B201" s="6">
        <f>年齢別比較!B145</f>
        <v>0</v>
      </c>
      <c r="C201" s="6">
        <f>年齢別比較!C145</f>
        <v>0</v>
      </c>
      <c r="D201" s="6">
        <f>年齢別比較!D145</f>
        <v>0</v>
      </c>
      <c r="E201" s="6">
        <f>年齢別比較!E145</f>
        <v>0</v>
      </c>
      <c r="F201" s="6">
        <f>年齢別比較!F145</f>
        <v>0</v>
      </c>
      <c r="G201" s="6">
        <f>年齢別比較!G145</f>
        <v>0</v>
      </c>
      <c r="H201" s="6">
        <f>年齢別比較!H145</f>
        <v>0</v>
      </c>
      <c r="I201" s="6">
        <f>年齢別比較!I145</f>
        <v>0</v>
      </c>
      <c r="J201" s="6">
        <f>年齢別比較!J145</f>
        <v>0</v>
      </c>
      <c r="K201" s="6">
        <f>年齢別比較!K145</f>
        <v>0</v>
      </c>
      <c r="L201" s="6">
        <f>年齢別比較!L145</f>
        <v>0</v>
      </c>
      <c r="M201" s="6">
        <f>年齢別比較!M145</f>
        <v>0</v>
      </c>
      <c r="N201" s="6">
        <f>年齢別比較!N145</f>
        <v>0</v>
      </c>
      <c r="O201" s="6">
        <f>年齢別比較!O145</f>
        <v>0</v>
      </c>
      <c r="P201" s="6">
        <f>年齢別比較!P145</f>
        <v>0</v>
      </c>
      <c r="Q201" s="6">
        <f>年齢別比較!Q145</f>
        <v>0</v>
      </c>
      <c r="R201" s="6">
        <f>年齢別比較!R145</f>
        <v>0</v>
      </c>
      <c r="S201" s="6">
        <f>年齢別比較!S145</f>
        <v>0</v>
      </c>
      <c r="T201" s="6">
        <f>年齢別比較!T145</f>
        <v>0</v>
      </c>
      <c r="U201" s="6">
        <f>年齢別比較!U145</f>
        <v>0</v>
      </c>
      <c r="V201" s="7">
        <f>年齢別比較!V145</f>
        <v>0</v>
      </c>
      <c r="W201" s="7">
        <f>年齢別比較!W145</f>
        <v>0</v>
      </c>
    </row>
    <row r="202" spans="1:23">
      <c r="A202" s="5" t="e">
        <f>年齢別比較!#REF!</f>
        <v>#REF!</v>
      </c>
      <c r="B202" s="6">
        <f>年齢別比較!B146</f>
        <v>0</v>
      </c>
      <c r="C202" s="6">
        <f>年齢別比較!C146</f>
        <v>0</v>
      </c>
      <c r="D202" s="6">
        <f>年齢別比較!D146</f>
        <v>0</v>
      </c>
      <c r="E202" s="6">
        <f>年齢別比較!E146</f>
        <v>0</v>
      </c>
      <c r="F202" s="6">
        <f>年齢別比較!F146</f>
        <v>0</v>
      </c>
      <c r="G202" s="6">
        <f>年齢別比較!G146</f>
        <v>0</v>
      </c>
      <c r="H202" s="6">
        <f>年齢別比較!H146</f>
        <v>0</v>
      </c>
      <c r="I202" s="6">
        <f>年齢別比較!I146</f>
        <v>0</v>
      </c>
      <c r="J202" s="6">
        <f>年齢別比較!J146</f>
        <v>0</v>
      </c>
      <c r="K202" s="6">
        <f>年齢別比較!K146</f>
        <v>0</v>
      </c>
      <c r="L202" s="6">
        <f>年齢別比較!L146</f>
        <v>0</v>
      </c>
      <c r="M202" s="6">
        <f>年齢別比較!M146</f>
        <v>0</v>
      </c>
      <c r="N202" s="6">
        <f>年齢別比較!N146</f>
        <v>0</v>
      </c>
      <c r="O202" s="6">
        <f>年齢別比較!O146</f>
        <v>0</v>
      </c>
      <c r="P202" s="6">
        <f>年齢別比較!P146</f>
        <v>0</v>
      </c>
      <c r="Q202" s="6">
        <f>年齢別比較!Q146</f>
        <v>0</v>
      </c>
      <c r="R202" s="6">
        <f>年齢別比較!R146</f>
        <v>0</v>
      </c>
      <c r="S202" s="6">
        <f>年齢別比較!S146</f>
        <v>0</v>
      </c>
      <c r="T202" s="6">
        <f>年齢別比較!T146</f>
        <v>0</v>
      </c>
      <c r="U202" s="6">
        <f>年齢別比較!U146</f>
        <v>0</v>
      </c>
      <c r="V202" s="7">
        <f>年齢別比較!V146</f>
        <v>0</v>
      </c>
      <c r="W202" s="7">
        <f>年齢別比較!W146</f>
        <v>0</v>
      </c>
    </row>
    <row r="203" spans="1:23">
      <c r="A203" s="5" t="str">
        <f>年齢別比較!A146</f>
        <v>教育加重20代</v>
      </c>
      <c r="B203" s="6">
        <f>年齢別比較!B147</f>
        <v>0</v>
      </c>
      <c r="C203" s="6">
        <f>年齢別比較!C147</f>
        <v>0</v>
      </c>
      <c r="D203" s="6">
        <f>年齢別比較!D147</f>
        <v>0</v>
      </c>
      <c r="E203" s="6">
        <f>年齢別比較!E147</f>
        <v>0</v>
      </c>
      <c r="F203" s="6">
        <f>年齢別比較!F147</f>
        <v>0</v>
      </c>
      <c r="G203" s="6">
        <f>年齢別比較!G147</f>
        <v>0</v>
      </c>
      <c r="H203" s="6">
        <f>年齢別比較!H147</f>
        <v>0</v>
      </c>
      <c r="I203" s="6">
        <f>年齢別比較!I147</f>
        <v>0</v>
      </c>
      <c r="J203" s="6">
        <f>年齢別比較!J147</f>
        <v>0</v>
      </c>
      <c r="K203" s="6">
        <f>年齢別比較!K147</f>
        <v>0</v>
      </c>
      <c r="L203" s="6">
        <f>年齢別比較!L147</f>
        <v>0</v>
      </c>
      <c r="M203" s="6">
        <f>年齢別比較!M147</f>
        <v>0</v>
      </c>
      <c r="N203" s="6">
        <f>年齢別比較!N147</f>
        <v>0</v>
      </c>
      <c r="O203" s="6">
        <f>年齢別比較!O147</f>
        <v>0</v>
      </c>
      <c r="P203" s="6">
        <f>年齢別比較!P147</f>
        <v>0</v>
      </c>
      <c r="Q203" s="6">
        <f>年齢別比較!Q147</f>
        <v>0</v>
      </c>
      <c r="R203" s="6">
        <f>年齢別比較!R147</f>
        <v>0</v>
      </c>
      <c r="S203" s="6">
        <f>年齢別比較!S147</f>
        <v>0</v>
      </c>
      <c r="T203" s="6">
        <f>年齢別比較!T147</f>
        <v>0</v>
      </c>
      <c r="U203" s="6">
        <f>年齢別比較!U147</f>
        <v>0</v>
      </c>
      <c r="V203" s="7">
        <f>年齢別比較!V147</f>
        <v>0</v>
      </c>
      <c r="W203" s="7">
        <f>年齢別比較!W147</f>
        <v>0</v>
      </c>
    </row>
    <row r="204" spans="1:23">
      <c r="A204" s="5" t="str">
        <f>年齢別比較!A147</f>
        <v>教育加重30代</v>
      </c>
      <c r="B204" s="6">
        <f>年齢別比較!B148</f>
        <v>0</v>
      </c>
      <c r="C204" s="6">
        <f>年齢別比較!C148</f>
        <v>0</v>
      </c>
      <c r="D204" s="6">
        <f>年齢別比較!D148</f>
        <v>0</v>
      </c>
      <c r="E204" s="6">
        <f>年齢別比較!E148</f>
        <v>0</v>
      </c>
      <c r="F204" s="6">
        <f>年齢別比較!F148</f>
        <v>0</v>
      </c>
      <c r="G204" s="6">
        <f>年齢別比較!G148</f>
        <v>0</v>
      </c>
      <c r="H204" s="6">
        <f>年齢別比較!H148</f>
        <v>0</v>
      </c>
      <c r="I204" s="6">
        <f>年齢別比較!I148</f>
        <v>0</v>
      </c>
      <c r="J204" s="6">
        <f>年齢別比較!J148</f>
        <v>0</v>
      </c>
      <c r="K204" s="6">
        <f>年齢別比較!K148</f>
        <v>0</v>
      </c>
      <c r="L204" s="6">
        <f>年齢別比較!L148</f>
        <v>0</v>
      </c>
      <c r="M204" s="6">
        <f>年齢別比較!M148</f>
        <v>0</v>
      </c>
      <c r="N204" s="6">
        <f>年齢別比較!N148</f>
        <v>0</v>
      </c>
      <c r="O204" s="6">
        <f>年齢別比較!O148</f>
        <v>0</v>
      </c>
      <c r="P204" s="6">
        <f>年齢別比較!P148</f>
        <v>0</v>
      </c>
      <c r="Q204" s="6">
        <f>年齢別比較!Q148</f>
        <v>0</v>
      </c>
      <c r="R204" s="6">
        <f>年齢別比較!R148</f>
        <v>0</v>
      </c>
      <c r="S204" s="6">
        <f>年齢別比較!S148</f>
        <v>0</v>
      </c>
      <c r="T204" s="6">
        <f>年齢別比較!T148</f>
        <v>0</v>
      </c>
      <c r="U204" s="6">
        <f>年齢別比較!U148</f>
        <v>0</v>
      </c>
      <c r="V204" s="7">
        <f>年齢別比較!V148</f>
        <v>0</v>
      </c>
      <c r="W204" s="7">
        <f>年齢別比較!W148</f>
        <v>0</v>
      </c>
    </row>
    <row r="205" spans="1:23">
      <c r="A205" s="5" t="str">
        <f>年齢別比較!A148</f>
        <v>教育加重40代</v>
      </c>
      <c r="B205" s="6">
        <f>年齢別比較!B149</f>
        <v>0</v>
      </c>
      <c r="C205" s="6">
        <f>年齢別比較!C149</f>
        <v>0</v>
      </c>
      <c r="D205" s="6">
        <f>年齢別比較!D149</f>
        <v>0</v>
      </c>
      <c r="E205" s="6">
        <f>年齢別比較!E149</f>
        <v>0</v>
      </c>
      <c r="F205" s="6">
        <f>年齢別比較!F149</f>
        <v>0</v>
      </c>
      <c r="G205" s="6">
        <f>年齢別比較!G149</f>
        <v>0</v>
      </c>
      <c r="H205" s="6">
        <f>年齢別比較!H149</f>
        <v>0</v>
      </c>
      <c r="I205" s="6">
        <f>年齢別比較!I149</f>
        <v>0</v>
      </c>
      <c r="J205" s="6">
        <f>年齢別比較!J149</f>
        <v>0</v>
      </c>
      <c r="K205" s="6">
        <f>年齢別比較!K149</f>
        <v>0</v>
      </c>
      <c r="L205" s="6">
        <f>年齢別比較!L149</f>
        <v>0</v>
      </c>
      <c r="M205" s="6">
        <f>年齢別比較!M149</f>
        <v>0</v>
      </c>
      <c r="N205" s="6">
        <f>年齢別比較!N149</f>
        <v>0</v>
      </c>
      <c r="O205" s="6">
        <f>年齢別比較!O149</f>
        <v>0</v>
      </c>
      <c r="P205" s="6">
        <f>年齢別比較!P149</f>
        <v>0</v>
      </c>
      <c r="Q205" s="6">
        <f>年齢別比較!Q149</f>
        <v>0</v>
      </c>
      <c r="R205" s="6">
        <f>年齢別比較!R149</f>
        <v>0</v>
      </c>
      <c r="S205" s="6">
        <f>年齢別比較!S149</f>
        <v>0</v>
      </c>
      <c r="T205" s="6">
        <f>年齢別比較!T149</f>
        <v>0</v>
      </c>
      <c r="U205" s="6">
        <f>年齢別比較!U149</f>
        <v>0</v>
      </c>
      <c r="V205" s="7">
        <f>年齢別比較!V149</f>
        <v>0</v>
      </c>
      <c r="W205" s="7">
        <f>年齢別比較!W149</f>
        <v>0</v>
      </c>
    </row>
    <row r="206" spans="1:23">
      <c r="A206" s="5" t="str">
        <f>年齢別比較!A149</f>
        <v>教育加重50代</v>
      </c>
      <c r="B206" s="6">
        <f>年齢別比較!B150</f>
        <v>0</v>
      </c>
      <c r="C206" s="6">
        <f>年齢別比較!C150</f>
        <v>0</v>
      </c>
      <c r="D206" s="6">
        <f>年齢別比較!D150</f>
        <v>0</v>
      </c>
      <c r="E206" s="6">
        <f>年齢別比較!E150</f>
        <v>0</v>
      </c>
      <c r="F206" s="6">
        <f>年齢別比較!F150</f>
        <v>0</v>
      </c>
      <c r="G206" s="6">
        <f>年齢別比較!G150</f>
        <v>0</v>
      </c>
      <c r="H206" s="6">
        <f>年齢別比較!H150</f>
        <v>0</v>
      </c>
      <c r="I206" s="6">
        <f>年齢別比較!I150</f>
        <v>0</v>
      </c>
      <c r="J206" s="6">
        <f>年齢別比較!J150</f>
        <v>0</v>
      </c>
      <c r="K206" s="6">
        <f>年齢別比較!K150</f>
        <v>0</v>
      </c>
      <c r="L206" s="6">
        <f>年齢別比較!L150</f>
        <v>0</v>
      </c>
      <c r="M206" s="6">
        <f>年齢別比較!M150</f>
        <v>0</v>
      </c>
      <c r="N206" s="6">
        <f>年齢別比較!N150</f>
        <v>0</v>
      </c>
      <c r="O206" s="6">
        <f>年齢別比較!O150</f>
        <v>0</v>
      </c>
      <c r="P206" s="6">
        <f>年齢別比較!P150</f>
        <v>0</v>
      </c>
      <c r="Q206" s="6">
        <f>年齢別比較!Q150</f>
        <v>0</v>
      </c>
      <c r="R206" s="6">
        <f>年齢別比較!R150</f>
        <v>0</v>
      </c>
      <c r="S206" s="6">
        <f>年齢別比較!S150</f>
        <v>0</v>
      </c>
      <c r="T206" s="6">
        <f>年齢別比較!T150</f>
        <v>0</v>
      </c>
      <c r="U206" s="6">
        <f>年齢別比較!U150</f>
        <v>0</v>
      </c>
      <c r="V206" s="7">
        <f>年齢別比較!V150</f>
        <v>0</v>
      </c>
      <c r="W206" s="7">
        <f>年齢別比較!W150</f>
        <v>0</v>
      </c>
    </row>
    <row r="207" spans="1:23" ht="14.25" thickBot="1">
      <c r="A207" s="8" t="str">
        <f>年齢別比較!A150</f>
        <v>教育加重60代</v>
      </c>
      <c r="B207" s="9">
        <f>年齢別比較!B151</f>
        <v>0</v>
      </c>
      <c r="C207" s="9">
        <f>年齢別比較!C151</f>
        <v>0</v>
      </c>
      <c r="D207" s="9">
        <f>年齢別比較!D151</f>
        <v>0</v>
      </c>
      <c r="E207" s="9">
        <f>年齢別比較!E151</f>
        <v>0</v>
      </c>
      <c r="F207" s="9">
        <f>年齢別比較!F151</f>
        <v>0</v>
      </c>
      <c r="G207" s="9">
        <f>年齢別比較!G151</f>
        <v>0</v>
      </c>
      <c r="H207" s="9">
        <f>年齢別比較!H151</f>
        <v>0</v>
      </c>
      <c r="I207" s="9">
        <f>年齢別比較!I151</f>
        <v>0</v>
      </c>
      <c r="J207" s="9">
        <f>年齢別比較!J151</f>
        <v>0</v>
      </c>
      <c r="K207" s="9">
        <f>年齢別比較!K151</f>
        <v>0</v>
      </c>
      <c r="L207" s="9">
        <f>年齢別比較!L151</f>
        <v>0</v>
      </c>
      <c r="M207" s="9">
        <f>年齢別比較!M151</f>
        <v>0</v>
      </c>
      <c r="N207" s="9">
        <f>年齢別比較!N151</f>
        <v>0</v>
      </c>
      <c r="O207" s="9">
        <f>年齢別比較!O151</f>
        <v>0</v>
      </c>
      <c r="P207" s="9">
        <f>年齢別比較!P151</f>
        <v>0</v>
      </c>
      <c r="Q207" s="9">
        <f>年齢別比較!Q151</f>
        <v>0</v>
      </c>
      <c r="R207" s="9">
        <f>年齢別比較!R151</f>
        <v>0</v>
      </c>
      <c r="S207" s="9">
        <f>年齢別比較!S151</f>
        <v>0</v>
      </c>
      <c r="T207" s="9">
        <f>年齢別比較!T151</f>
        <v>0</v>
      </c>
      <c r="U207" s="9">
        <f>年齢別比較!U151</f>
        <v>0</v>
      </c>
      <c r="V207" s="10">
        <f>年齢別比較!V151</f>
        <v>0</v>
      </c>
      <c r="W207" s="10">
        <f>年齢別比較!W151</f>
        <v>0</v>
      </c>
    </row>
    <row r="208" spans="1:23">
      <c r="A208" s="2" t="s">
        <v>298</v>
      </c>
      <c r="B208" s="3">
        <f>男女別比較!B57</f>
        <v>0</v>
      </c>
      <c r="C208" s="3">
        <f>男女別比較!C57</f>
        <v>0</v>
      </c>
      <c r="D208" s="3">
        <f>男女別比較!D57</f>
        <v>0</v>
      </c>
      <c r="E208" s="3">
        <f>男女別比較!E57</f>
        <v>0</v>
      </c>
      <c r="F208" s="3">
        <f>男女別比較!F57</f>
        <v>0</v>
      </c>
      <c r="G208" s="3">
        <f>男女別比較!G57</f>
        <v>0</v>
      </c>
      <c r="H208" s="3">
        <f>男女別比較!H57</f>
        <v>0</v>
      </c>
      <c r="I208" s="3">
        <f>男女別比較!I57</f>
        <v>0</v>
      </c>
      <c r="J208" s="3">
        <f>男女別比較!J57</f>
        <v>0</v>
      </c>
      <c r="K208" s="3">
        <f>男女別比較!K57</f>
        <v>0</v>
      </c>
      <c r="L208" s="3">
        <f>男女別比較!L57</f>
        <v>0</v>
      </c>
      <c r="M208" s="3">
        <f>男女別比較!M57</f>
        <v>0</v>
      </c>
      <c r="N208" s="3">
        <f>男女別比較!N57</f>
        <v>0</v>
      </c>
      <c r="O208" s="3">
        <f>男女別比較!O57</f>
        <v>0</v>
      </c>
      <c r="P208" s="3">
        <f>男女別比較!P57</f>
        <v>0</v>
      </c>
      <c r="Q208" s="3">
        <f>男女別比較!Q57</f>
        <v>0</v>
      </c>
      <c r="R208" s="3">
        <f>男女別比較!R57</f>
        <v>0</v>
      </c>
      <c r="S208" s="3">
        <f>男女別比較!S57</f>
        <v>0</v>
      </c>
      <c r="T208" s="3">
        <f>男女別比較!T57</f>
        <v>0</v>
      </c>
      <c r="U208" s="3">
        <f>男女別比較!U57</f>
        <v>0</v>
      </c>
      <c r="V208" s="4">
        <f>男女別比較!V57</f>
        <v>0</v>
      </c>
      <c r="W208" s="4">
        <f>男女別比較!W57</f>
        <v>0</v>
      </c>
    </row>
    <row r="209" spans="1:23" ht="14.25" thickBot="1">
      <c r="A209" s="8" t="s">
        <v>299</v>
      </c>
      <c r="B209" s="9">
        <f>男女別比較!B61</f>
        <v>0</v>
      </c>
      <c r="C209" s="9">
        <f>男女別比較!C61</f>
        <v>0</v>
      </c>
      <c r="D209" s="9">
        <f>男女別比較!D61</f>
        <v>0</v>
      </c>
      <c r="E209" s="9">
        <f>男女別比較!E61</f>
        <v>0</v>
      </c>
      <c r="F209" s="9">
        <f>男女別比較!F61</f>
        <v>0</v>
      </c>
      <c r="G209" s="9">
        <f>男女別比較!G61</f>
        <v>0</v>
      </c>
      <c r="H209" s="9">
        <f>男女別比較!H61</f>
        <v>0</v>
      </c>
      <c r="I209" s="9">
        <f>男女別比較!I61</f>
        <v>0</v>
      </c>
      <c r="J209" s="9">
        <f>男女別比較!J61</f>
        <v>0</v>
      </c>
      <c r="K209" s="9">
        <f>男女別比較!K61</f>
        <v>0</v>
      </c>
      <c r="L209" s="9">
        <f>男女別比較!L61</f>
        <v>0</v>
      </c>
      <c r="M209" s="9">
        <f>男女別比較!M61</f>
        <v>0</v>
      </c>
      <c r="N209" s="9">
        <f>男女別比較!N61</f>
        <v>0</v>
      </c>
      <c r="O209" s="9">
        <f>男女別比較!O61</f>
        <v>0</v>
      </c>
      <c r="P209" s="9">
        <f>男女別比較!P61</f>
        <v>0</v>
      </c>
      <c r="Q209" s="9">
        <f>男女別比較!Q61</f>
        <v>0</v>
      </c>
      <c r="R209" s="9">
        <f>男女別比較!R61</f>
        <v>0</v>
      </c>
      <c r="S209" s="9">
        <f>男女別比較!S61</f>
        <v>0</v>
      </c>
      <c r="T209" s="9">
        <f>男女別比較!T61</f>
        <v>0</v>
      </c>
      <c r="U209" s="9">
        <f>男女別比較!U61</f>
        <v>0</v>
      </c>
      <c r="V209" s="10">
        <f>男女別比較!V61</f>
        <v>0</v>
      </c>
      <c r="W209" s="10">
        <f>男女別比較!W61</f>
        <v>0</v>
      </c>
    </row>
    <row r="210" spans="1:23" s="20" customFormat="1" ht="54">
      <c r="A210" s="16"/>
      <c r="B210" s="17" t="s">
        <v>269</v>
      </c>
      <c r="C210" s="17" t="s">
        <v>270</v>
      </c>
      <c r="D210" s="17" t="s">
        <v>271</v>
      </c>
      <c r="E210" s="17" t="s">
        <v>272</v>
      </c>
      <c r="F210" s="17" t="s">
        <v>273</v>
      </c>
      <c r="G210" s="17" t="s">
        <v>274</v>
      </c>
      <c r="H210" s="17" t="s">
        <v>275</v>
      </c>
      <c r="I210" s="17" t="s">
        <v>276</v>
      </c>
      <c r="J210" s="17" t="s">
        <v>277</v>
      </c>
      <c r="K210" s="19" t="s">
        <v>172</v>
      </c>
      <c r="L210" s="19"/>
    </row>
    <row r="211" spans="1:23">
      <c r="A211" s="5" t="str">
        <f>年齢別比較!A152</f>
        <v>民主化1位</v>
      </c>
      <c r="B211" s="6">
        <f>年齢別比較!B152</f>
        <v>0</v>
      </c>
      <c r="C211" s="6">
        <f>年齢別比較!C152</f>
        <v>0</v>
      </c>
      <c r="D211" s="6">
        <f>年齢別比較!D152</f>
        <v>0</v>
      </c>
      <c r="E211" s="6">
        <f>年齢別比較!E152</f>
        <v>0</v>
      </c>
      <c r="F211" s="6">
        <f>年齢別比較!F152</f>
        <v>0</v>
      </c>
      <c r="G211" s="6">
        <f>年齢別比較!G152</f>
        <v>0</v>
      </c>
      <c r="H211" s="6">
        <f>年齢別比較!H152</f>
        <v>0</v>
      </c>
      <c r="I211" s="6">
        <f>年齢別比較!I152</f>
        <v>0</v>
      </c>
      <c r="J211" s="6">
        <f>年齢別比較!J152</f>
        <v>0</v>
      </c>
      <c r="K211" s="6">
        <f>年齢別比較!K152</f>
        <v>0</v>
      </c>
      <c r="L211" s="7">
        <f>年齢別比較!L152</f>
        <v>0</v>
      </c>
    </row>
    <row r="212" spans="1:23">
      <c r="A212" s="5" t="str">
        <f>年齢別比較!A153</f>
        <v>民主化2位</v>
      </c>
      <c r="B212" s="6">
        <f>年齢別比較!B153</f>
        <v>0</v>
      </c>
      <c r="C212" s="6">
        <f>年齢別比較!C153</f>
        <v>0</v>
      </c>
      <c r="D212" s="6">
        <f>年齢別比較!D153</f>
        <v>0</v>
      </c>
      <c r="E212" s="6">
        <f>年齢別比較!E153</f>
        <v>0</v>
      </c>
      <c r="F212" s="6">
        <f>年齢別比較!F153</f>
        <v>0</v>
      </c>
      <c r="G212" s="6">
        <f>年齢別比較!G153</f>
        <v>0</v>
      </c>
      <c r="H212" s="6">
        <f>年齢別比較!H153</f>
        <v>0</v>
      </c>
      <c r="I212" s="6">
        <f>年齢別比較!I153</f>
        <v>0</v>
      </c>
      <c r="J212" s="6">
        <f>年齢別比較!J153</f>
        <v>0</v>
      </c>
      <c r="K212" s="6">
        <f>年齢別比較!K153</f>
        <v>0</v>
      </c>
      <c r="L212" s="7">
        <f>年齢別比較!L153</f>
        <v>0</v>
      </c>
    </row>
    <row r="213" spans="1:23">
      <c r="A213" s="5" t="str">
        <f>年齢別比較!A154</f>
        <v>民主化3位</v>
      </c>
      <c r="B213" s="6">
        <f>年齢別比較!B154</f>
        <v>0</v>
      </c>
      <c r="C213" s="6">
        <f>年齢別比較!C154</f>
        <v>0</v>
      </c>
      <c r="D213" s="6">
        <f>年齢別比較!D154</f>
        <v>0</v>
      </c>
      <c r="E213" s="6">
        <f>年齢別比較!E154</f>
        <v>0</v>
      </c>
      <c r="F213" s="6">
        <f>年齢別比較!F154</f>
        <v>0</v>
      </c>
      <c r="G213" s="6">
        <f>年齢別比較!G154</f>
        <v>0</v>
      </c>
      <c r="H213" s="6">
        <f>年齢別比較!H154</f>
        <v>0</v>
      </c>
      <c r="I213" s="6">
        <f>年齢別比較!I154</f>
        <v>0</v>
      </c>
      <c r="J213" s="6">
        <f>年齢別比較!J154</f>
        <v>0</v>
      </c>
      <c r="K213" s="6">
        <f>年齢別比較!K154</f>
        <v>0</v>
      </c>
      <c r="L213" s="7">
        <f>年齢別比較!L154</f>
        <v>0</v>
      </c>
    </row>
    <row r="214" spans="1:23">
      <c r="A214" s="5" t="str">
        <f>年齢別比較!A155</f>
        <v>民主化加重</v>
      </c>
      <c r="B214" s="6">
        <f>年齢別比較!B155</f>
        <v>0</v>
      </c>
      <c r="C214" s="6">
        <f>年齢別比較!C155</f>
        <v>0</v>
      </c>
      <c r="D214" s="6">
        <f>年齢別比較!D155</f>
        <v>0</v>
      </c>
      <c r="E214" s="6">
        <f>年齢別比較!E155</f>
        <v>0</v>
      </c>
      <c r="F214" s="6">
        <f>年齢別比較!F155</f>
        <v>0</v>
      </c>
      <c r="G214" s="6">
        <f>年齢別比較!G155</f>
        <v>0</v>
      </c>
      <c r="H214" s="6">
        <f>年齢別比較!H155</f>
        <v>0</v>
      </c>
      <c r="I214" s="6">
        <f>年齢別比較!I155</f>
        <v>0</v>
      </c>
      <c r="J214" s="6">
        <f>年齢別比較!J155</f>
        <v>0</v>
      </c>
      <c r="K214" s="6">
        <f>年齢別比較!K155</f>
        <v>0</v>
      </c>
      <c r="L214" s="7">
        <f>年齢別比較!L155</f>
        <v>0</v>
      </c>
    </row>
    <row r="215" spans="1:23">
      <c r="A215" s="5" t="e">
        <f>年齢別比較!#REF!</f>
        <v>#REF!</v>
      </c>
      <c r="B215" s="6">
        <f>年齢別比較!B156</f>
        <v>0</v>
      </c>
      <c r="C215" s="6">
        <f>年齢別比較!C156</f>
        <v>0</v>
      </c>
      <c r="D215" s="6">
        <f>年齢別比較!D156</f>
        <v>0</v>
      </c>
      <c r="E215" s="6">
        <f>年齢別比較!E156</f>
        <v>0</v>
      </c>
      <c r="F215" s="6">
        <f>年齢別比較!F156</f>
        <v>0</v>
      </c>
      <c r="G215" s="6">
        <f>年齢別比較!G156</f>
        <v>0</v>
      </c>
      <c r="H215" s="6">
        <f>年齢別比較!H156</f>
        <v>0</v>
      </c>
      <c r="I215" s="6">
        <f>年齢別比較!I156</f>
        <v>0</v>
      </c>
      <c r="J215" s="6">
        <f>年齢別比較!J156</f>
        <v>0</v>
      </c>
      <c r="K215" s="6">
        <f>年齢別比較!K156</f>
        <v>0</v>
      </c>
      <c r="L215" s="7">
        <f>年齢別比較!L156</f>
        <v>0</v>
      </c>
    </row>
    <row r="216" spans="1:23">
      <c r="A216" s="5" t="str">
        <f>年齢別比較!A156</f>
        <v>民主化1位20代</v>
      </c>
      <c r="B216" s="6">
        <f>年齢別比較!B157</f>
        <v>0</v>
      </c>
      <c r="C216" s="6">
        <f>年齢別比較!C157</f>
        <v>0</v>
      </c>
      <c r="D216" s="6">
        <f>年齢別比較!D157</f>
        <v>0</v>
      </c>
      <c r="E216" s="6">
        <f>年齢別比較!E157</f>
        <v>0</v>
      </c>
      <c r="F216" s="6">
        <f>年齢別比較!F157</f>
        <v>0</v>
      </c>
      <c r="G216" s="6">
        <f>年齢別比較!G157</f>
        <v>0</v>
      </c>
      <c r="H216" s="6">
        <f>年齢別比較!H157</f>
        <v>0</v>
      </c>
      <c r="I216" s="6">
        <f>年齢別比較!I157</f>
        <v>0</v>
      </c>
      <c r="J216" s="6">
        <f>年齢別比較!J157</f>
        <v>0</v>
      </c>
      <c r="K216" s="6">
        <f>年齢別比較!K157</f>
        <v>0</v>
      </c>
      <c r="L216" s="7">
        <f>年齢別比較!L157</f>
        <v>0</v>
      </c>
    </row>
    <row r="217" spans="1:23">
      <c r="A217" s="5" t="str">
        <f>年齢別比較!A157</f>
        <v>民主化1位30代</v>
      </c>
      <c r="B217" s="6">
        <f>年齢別比較!B158</f>
        <v>0</v>
      </c>
      <c r="C217" s="6">
        <f>年齢別比較!C158</f>
        <v>0</v>
      </c>
      <c r="D217" s="6">
        <f>年齢別比較!D158</f>
        <v>0</v>
      </c>
      <c r="E217" s="6">
        <f>年齢別比較!E158</f>
        <v>0</v>
      </c>
      <c r="F217" s="6">
        <f>年齢別比較!F158</f>
        <v>0</v>
      </c>
      <c r="G217" s="6">
        <f>年齢別比較!G158</f>
        <v>0</v>
      </c>
      <c r="H217" s="6">
        <f>年齢別比較!H158</f>
        <v>0</v>
      </c>
      <c r="I217" s="6">
        <f>年齢別比較!I158</f>
        <v>0</v>
      </c>
      <c r="J217" s="6">
        <f>年齢別比較!J158</f>
        <v>0</v>
      </c>
      <c r="K217" s="6">
        <f>年齢別比較!K158</f>
        <v>0</v>
      </c>
      <c r="L217" s="7">
        <f>年齢別比較!L158</f>
        <v>0</v>
      </c>
    </row>
    <row r="218" spans="1:23">
      <c r="A218" s="5" t="str">
        <f>年齢別比較!A158</f>
        <v>民主化1位40代</v>
      </c>
      <c r="B218" s="6">
        <f>年齢別比較!B159</f>
        <v>0</v>
      </c>
      <c r="C218" s="6">
        <f>年齢別比較!C159</f>
        <v>0</v>
      </c>
      <c r="D218" s="6">
        <f>年齢別比較!D159</f>
        <v>0</v>
      </c>
      <c r="E218" s="6">
        <f>年齢別比較!E159</f>
        <v>0</v>
      </c>
      <c r="F218" s="6">
        <f>年齢別比較!F159</f>
        <v>0</v>
      </c>
      <c r="G218" s="6">
        <f>年齢別比較!G159</f>
        <v>0</v>
      </c>
      <c r="H218" s="6">
        <f>年齢別比較!H159</f>
        <v>0</v>
      </c>
      <c r="I218" s="6">
        <f>年齢別比較!I159</f>
        <v>0</v>
      </c>
      <c r="J218" s="6">
        <f>年齢別比較!J159</f>
        <v>0</v>
      </c>
      <c r="K218" s="6">
        <f>年齢別比較!K159</f>
        <v>0</v>
      </c>
      <c r="L218" s="7">
        <f>年齢別比較!L159</f>
        <v>0</v>
      </c>
    </row>
    <row r="219" spans="1:23">
      <c r="A219" s="5" t="str">
        <f>年齢別比較!A159</f>
        <v>民主化1位50代</v>
      </c>
      <c r="B219" s="6">
        <f>年齢別比較!B160</f>
        <v>0</v>
      </c>
      <c r="C219" s="6">
        <f>年齢別比較!C160</f>
        <v>0</v>
      </c>
      <c r="D219" s="6">
        <f>年齢別比較!D160</f>
        <v>0</v>
      </c>
      <c r="E219" s="6">
        <f>年齢別比較!E160</f>
        <v>0</v>
      </c>
      <c r="F219" s="6">
        <f>年齢別比較!F160</f>
        <v>0</v>
      </c>
      <c r="G219" s="6">
        <f>年齢別比較!G160</f>
        <v>0</v>
      </c>
      <c r="H219" s="6">
        <f>年齢別比較!H160</f>
        <v>0</v>
      </c>
      <c r="I219" s="6">
        <f>年齢別比較!I160</f>
        <v>0</v>
      </c>
      <c r="J219" s="6">
        <f>年齢別比較!J160</f>
        <v>0</v>
      </c>
      <c r="K219" s="6">
        <f>年齢別比較!K160</f>
        <v>0</v>
      </c>
      <c r="L219" s="7">
        <f>年齢別比較!L160</f>
        <v>0</v>
      </c>
    </row>
    <row r="220" spans="1:23">
      <c r="A220" s="5" t="str">
        <f>年齢別比較!A160</f>
        <v>民主化1位60代</v>
      </c>
      <c r="B220" s="6">
        <f>年齢別比較!B161</f>
        <v>0</v>
      </c>
      <c r="C220" s="6">
        <f>年齢別比較!C161</f>
        <v>0</v>
      </c>
      <c r="D220" s="6">
        <f>年齢別比較!D161</f>
        <v>0</v>
      </c>
      <c r="E220" s="6">
        <f>年齢別比較!E161</f>
        <v>0</v>
      </c>
      <c r="F220" s="6">
        <f>年齢別比較!F161</f>
        <v>0</v>
      </c>
      <c r="G220" s="6">
        <f>年齢別比較!G161</f>
        <v>0</v>
      </c>
      <c r="H220" s="6">
        <f>年齢別比較!H161</f>
        <v>0</v>
      </c>
      <c r="I220" s="6">
        <f>年齢別比較!I161</f>
        <v>0</v>
      </c>
      <c r="J220" s="6">
        <f>年齢別比較!J161</f>
        <v>0</v>
      </c>
      <c r="K220" s="6">
        <f>年齢別比較!K161</f>
        <v>0</v>
      </c>
      <c r="L220" s="7">
        <f>年齢別比較!L161</f>
        <v>0</v>
      </c>
    </row>
    <row r="221" spans="1:23">
      <c r="A221" s="5" t="e">
        <f>年齢別比較!#REF!</f>
        <v>#REF!</v>
      </c>
      <c r="B221" s="6">
        <f>年齢別比較!B162</f>
        <v>0</v>
      </c>
      <c r="C221" s="6">
        <f>年齢別比較!C162</f>
        <v>0</v>
      </c>
      <c r="D221" s="6">
        <f>年齢別比較!D162</f>
        <v>0</v>
      </c>
      <c r="E221" s="6">
        <f>年齢別比較!E162</f>
        <v>0</v>
      </c>
      <c r="F221" s="6">
        <f>年齢別比較!F162</f>
        <v>0</v>
      </c>
      <c r="G221" s="6">
        <f>年齢別比較!G162</f>
        <v>0</v>
      </c>
      <c r="H221" s="6">
        <f>年齢別比較!H162</f>
        <v>0</v>
      </c>
      <c r="I221" s="6">
        <f>年齢別比較!I162</f>
        <v>0</v>
      </c>
      <c r="J221" s="6">
        <f>年齢別比較!J162</f>
        <v>0</v>
      </c>
      <c r="K221" s="6">
        <f>年齢別比較!K162</f>
        <v>0</v>
      </c>
      <c r="L221" s="7">
        <f>年齢別比較!L162</f>
        <v>0</v>
      </c>
    </row>
    <row r="222" spans="1:23">
      <c r="A222" s="5" t="str">
        <f>年齢別比較!A162</f>
        <v>民主化加重20</v>
      </c>
      <c r="B222" s="6">
        <f>年齢別比較!B163</f>
        <v>0</v>
      </c>
      <c r="C222" s="6">
        <f>年齢別比較!C163</f>
        <v>0</v>
      </c>
      <c r="D222" s="6">
        <f>年齢別比較!D163</f>
        <v>0</v>
      </c>
      <c r="E222" s="6">
        <f>年齢別比較!E163</f>
        <v>0</v>
      </c>
      <c r="F222" s="6">
        <f>年齢別比較!F163</f>
        <v>0</v>
      </c>
      <c r="G222" s="6">
        <f>年齢別比較!G163</f>
        <v>0</v>
      </c>
      <c r="H222" s="6">
        <f>年齢別比較!H163</f>
        <v>0</v>
      </c>
      <c r="I222" s="6">
        <f>年齢別比較!I163</f>
        <v>0</v>
      </c>
      <c r="J222" s="6">
        <f>年齢別比較!J163</f>
        <v>0</v>
      </c>
      <c r="K222" s="6">
        <f>年齢別比較!K163</f>
        <v>0</v>
      </c>
      <c r="L222" s="7">
        <f>年齢別比較!L163</f>
        <v>0</v>
      </c>
    </row>
    <row r="223" spans="1:23">
      <c r="A223" s="5" t="str">
        <f>年齢別比較!A163</f>
        <v>民主化加重30</v>
      </c>
      <c r="B223" s="6">
        <f>年齢別比較!B164</f>
        <v>0</v>
      </c>
      <c r="C223" s="6">
        <f>年齢別比較!C164</f>
        <v>0</v>
      </c>
      <c r="D223" s="6">
        <f>年齢別比較!D164</f>
        <v>0</v>
      </c>
      <c r="E223" s="6">
        <f>年齢別比較!E164</f>
        <v>0</v>
      </c>
      <c r="F223" s="6">
        <f>年齢別比較!F164</f>
        <v>0</v>
      </c>
      <c r="G223" s="6">
        <f>年齢別比較!G164</f>
        <v>0</v>
      </c>
      <c r="H223" s="6">
        <f>年齢別比較!H164</f>
        <v>0</v>
      </c>
      <c r="I223" s="6">
        <f>年齢別比較!I164</f>
        <v>0</v>
      </c>
      <c r="J223" s="6">
        <f>年齢別比較!J164</f>
        <v>0</v>
      </c>
      <c r="K223" s="6">
        <f>年齢別比較!K164</f>
        <v>0</v>
      </c>
      <c r="L223" s="7">
        <f>年齢別比較!L164</f>
        <v>0</v>
      </c>
    </row>
    <row r="224" spans="1:23">
      <c r="A224" s="5" t="str">
        <f>年齢別比較!A164</f>
        <v>民主化加重40</v>
      </c>
      <c r="B224" s="6">
        <f>年齢別比較!B165</f>
        <v>0</v>
      </c>
      <c r="C224" s="6">
        <f>年齢別比較!C165</f>
        <v>0</v>
      </c>
      <c r="D224" s="6">
        <f>年齢別比較!D165</f>
        <v>0</v>
      </c>
      <c r="E224" s="6">
        <f>年齢別比較!E165</f>
        <v>0</v>
      </c>
      <c r="F224" s="6">
        <f>年齢別比較!F165</f>
        <v>0</v>
      </c>
      <c r="G224" s="6">
        <f>年齢別比較!G165</f>
        <v>0</v>
      </c>
      <c r="H224" s="6">
        <f>年齢別比較!H165</f>
        <v>0</v>
      </c>
      <c r="I224" s="6">
        <f>年齢別比較!I165</f>
        <v>0</v>
      </c>
      <c r="J224" s="6">
        <f>年齢別比較!J165</f>
        <v>0</v>
      </c>
      <c r="K224" s="6">
        <f>年齢別比較!K165</f>
        <v>0</v>
      </c>
      <c r="L224" s="7">
        <f>年齢別比較!L165</f>
        <v>0</v>
      </c>
    </row>
    <row r="225" spans="1:33">
      <c r="A225" s="5" t="str">
        <f>年齢別比較!A165</f>
        <v>民主化加重50</v>
      </c>
      <c r="B225" s="6">
        <f>年齢別比較!B166</f>
        <v>0</v>
      </c>
      <c r="C225" s="6">
        <f>年齢別比較!C166</f>
        <v>0</v>
      </c>
      <c r="D225" s="6">
        <f>年齢別比較!D166</f>
        <v>0</v>
      </c>
      <c r="E225" s="6">
        <f>年齢別比較!E166</f>
        <v>0</v>
      </c>
      <c r="F225" s="6">
        <f>年齢別比較!F166</f>
        <v>0</v>
      </c>
      <c r="G225" s="6">
        <f>年齢別比較!G166</f>
        <v>0</v>
      </c>
      <c r="H225" s="6">
        <f>年齢別比較!H166</f>
        <v>0</v>
      </c>
      <c r="I225" s="6">
        <f>年齢別比較!I166</f>
        <v>0</v>
      </c>
      <c r="J225" s="6">
        <f>年齢別比較!J166</f>
        <v>0</v>
      </c>
      <c r="K225" s="6">
        <f>年齢別比較!K166</f>
        <v>0</v>
      </c>
      <c r="L225" s="7">
        <f>年齢別比較!L166</f>
        <v>0</v>
      </c>
    </row>
    <row r="226" spans="1:33" ht="14.25" thickBot="1">
      <c r="A226" s="8" t="str">
        <f>年齢別比較!A166</f>
        <v>民主化加重60</v>
      </c>
      <c r="B226" s="9">
        <f>年齢別比較!B167</f>
        <v>0</v>
      </c>
      <c r="C226" s="9">
        <f>年齢別比較!C167</f>
        <v>0</v>
      </c>
      <c r="D226" s="9">
        <f>年齢別比較!D167</f>
        <v>0</v>
      </c>
      <c r="E226" s="9">
        <f>年齢別比較!E167</f>
        <v>0</v>
      </c>
      <c r="F226" s="9">
        <f>年齢別比較!F167</f>
        <v>0</v>
      </c>
      <c r="G226" s="9">
        <f>年齢別比較!G167</f>
        <v>0</v>
      </c>
      <c r="H226" s="9">
        <f>年齢別比較!H167</f>
        <v>0</v>
      </c>
      <c r="I226" s="9">
        <f>年齢別比較!I167</f>
        <v>0</v>
      </c>
      <c r="J226" s="9">
        <f>年齢別比較!J167</f>
        <v>0</v>
      </c>
      <c r="K226" s="9">
        <f>年齢別比較!K167</f>
        <v>0</v>
      </c>
      <c r="L226" s="10">
        <f>年齢別比較!L167</f>
        <v>0</v>
      </c>
    </row>
    <row r="227" spans="1:33">
      <c r="A227" s="2" t="s">
        <v>298</v>
      </c>
      <c r="B227" s="3">
        <f>男女別比較!B65</f>
        <v>0</v>
      </c>
      <c r="C227" s="3">
        <f>男女別比較!C65</f>
        <v>0</v>
      </c>
      <c r="D227" s="3">
        <f>男女別比較!D65</f>
        <v>0</v>
      </c>
      <c r="E227" s="3">
        <f>男女別比較!E65</f>
        <v>0</v>
      </c>
      <c r="F227" s="3">
        <f>男女別比較!F65</f>
        <v>0</v>
      </c>
      <c r="G227" s="3">
        <f>男女別比較!G65</f>
        <v>0</v>
      </c>
      <c r="H227" s="3">
        <f>男女別比較!H65</f>
        <v>0</v>
      </c>
      <c r="I227" s="3">
        <f>男女別比較!I65</f>
        <v>0</v>
      </c>
      <c r="J227" s="3">
        <f>男女別比較!J65</f>
        <v>0</v>
      </c>
      <c r="K227" s="3">
        <f>男女別比較!K65</f>
        <v>0</v>
      </c>
      <c r="L227" s="4">
        <f>男女別比較!L65</f>
        <v>0</v>
      </c>
    </row>
    <row r="228" spans="1:33" ht="14.25" thickBot="1">
      <c r="A228" s="8" t="s">
        <v>299</v>
      </c>
      <c r="B228" s="9">
        <f>男女別比較!B69</f>
        <v>0</v>
      </c>
      <c r="C228" s="9">
        <f>男女別比較!C69</f>
        <v>0</v>
      </c>
      <c r="D228" s="9">
        <f>男女別比較!D69</f>
        <v>0</v>
      </c>
      <c r="E228" s="9">
        <f>男女別比較!E69</f>
        <v>0</v>
      </c>
      <c r="F228" s="9">
        <f>男女別比較!F69</f>
        <v>0</v>
      </c>
      <c r="G228" s="9">
        <f>男女別比較!G69</f>
        <v>0</v>
      </c>
      <c r="H228" s="9">
        <f>男女別比較!H69</f>
        <v>0</v>
      </c>
      <c r="I228" s="9">
        <f>男女別比較!I69</f>
        <v>0</v>
      </c>
      <c r="J228" s="9">
        <f>男女別比較!J69</f>
        <v>0</v>
      </c>
      <c r="K228" s="9">
        <f>男女別比較!K69</f>
        <v>0</v>
      </c>
      <c r="L228" s="10">
        <f>男女別比較!L69</f>
        <v>0</v>
      </c>
    </row>
    <row r="229" spans="1:33" s="20" customFormat="1" ht="27">
      <c r="A229" s="16"/>
      <c r="B229" s="17" t="s">
        <v>278</v>
      </c>
      <c r="C229" s="17" t="s">
        <v>279</v>
      </c>
      <c r="D229" s="17" t="s">
        <v>280</v>
      </c>
      <c r="E229" s="17" t="s">
        <v>281</v>
      </c>
      <c r="F229" s="19" t="s">
        <v>282</v>
      </c>
    </row>
    <row r="230" spans="1:33">
      <c r="A230" s="5" t="str">
        <f>年齢別比較!A168</f>
        <v>学園財政</v>
      </c>
      <c r="B230" s="6">
        <f>年齢別比較!B168</f>
        <v>0</v>
      </c>
      <c r="C230" s="6">
        <f>年齢別比較!C168</f>
        <v>0</v>
      </c>
      <c r="D230" s="6">
        <f>年齢別比較!D168</f>
        <v>0</v>
      </c>
      <c r="E230" s="6">
        <f>年齢別比較!E168</f>
        <v>0</v>
      </c>
      <c r="F230" s="7">
        <f>年齢別比較!F168</f>
        <v>0</v>
      </c>
    </row>
    <row r="231" spans="1:33">
      <c r="A231" s="5" t="e">
        <f>年齢別比較!#REF!</f>
        <v>#REF!</v>
      </c>
      <c r="B231" s="6">
        <f>年齢別比較!B169</f>
        <v>0</v>
      </c>
      <c r="C231" s="6">
        <f>年齢別比較!C169</f>
        <v>0</v>
      </c>
      <c r="D231" s="6">
        <f>年齢別比較!D169</f>
        <v>0</v>
      </c>
      <c r="E231" s="6">
        <f>年齢別比較!E169</f>
        <v>0</v>
      </c>
      <c r="F231" s="7">
        <f>年齢別比較!F169</f>
        <v>0</v>
      </c>
    </row>
    <row r="232" spans="1:33">
      <c r="A232" s="5" t="str">
        <f>年齢別比較!A169</f>
        <v>20代</v>
      </c>
      <c r="B232" s="6">
        <f>年齢別比較!B170</f>
        <v>0</v>
      </c>
      <c r="C232" s="6">
        <f>年齢別比較!C170</f>
        <v>0</v>
      </c>
      <c r="D232" s="6">
        <f>年齢別比較!D170</f>
        <v>0</v>
      </c>
      <c r="E232" s="6">
        <f>年齢別比較!E170</f>
        <v>0</v>
      </c>
      <c r="F232" s="7">
        <f>年齢別比較!F170</f>
        <v>0</v>
      </c>
    </row>
    <row r="233" spans="1:33">
      <c r="A233" s="5" t="str">
        <f>年齢別比較!A170</f>
        <v>30代</v>
      </c>
      <c r="B233" s="6">
        <f>年齢別比較!B171</f>
        <v>0</v>
      </c>
      <c r="C233" s="6">
        <f>年齢別比較!C171</f>
        <v>0</v>
      </c>
      <c r="D233" s="6">
        <f>年齢別比較!D171</f>
        <v>0</v>
      </c>
      <c r="E233" s="6">
        <f>年齢別比較!E171</f>
        <v>0</v>
      </c>
      <c r="F233" s="7">
        <f>年齢別比較!F171</f>
        <v>0</v>
      </c>
    </row>
    <row r="234" spans="1:33">
      <c r="A234" s="5" t="str">
        <f>年齢別比較!A171</f>
        <v>40代</v>
      </c>
      <c r="B234" s="6">
        <f>年齢別比較!B172</f>
        <v>0</v>
      </c>
      <c r="C234" s="6">
        <f>年齢別比較!C172</f>
        <v>0</v>
      </c>
      <c r="D234" s="6">
        <f>年齢別比較!D172</f>
        <v>0</v>
      </c>
      <c r="E234" s="6">
        <f>年齢別比較!E172</f>
        <v>0</v>
      </c>
      <c r="F234" s="7">
        <f>年齢別比較!F172</f>
        <v>0</v>
      </c>
    </row>
    <row r="235" spans="1:33">
      <c r="A235" s="5" t="str">
        <f>年齢別比較!A172</f>
        <v>50代</v>
      </c>
      <c r="B235" s="6">
        <f>年齢別比較!B173</f>
        <v>0</v>
      </c>
      <c r="C235" s="6">
        <f>年齢別比較!C173</f>
        <v>0</v>
      </c>
      <c r="D235" s="6">
        <f>年齢別比較!D173</f>
        <v>0</v>
      </c>
      <c r="E235" s="6">
        <f>年齢別比較!E173</f>
        <v>0</v>
      </c>
      <c r="F235" s="7">
        <f>年齢別比較!F173</f>
        <v>0</v>
      </c>
    </row>
    <row r="236" spans="1:33" ht="14.25" thickBot="1">
      <c r="A236" s="8" t="str">
        <f>年齢別比較!A173</f>
        <v>60代</v>
      </c>
      <c r="B236" s="9">
        <f>年齢別比較!B174</f>
        <v>0</v>
      </c>
      <c r="C236" s="9">
        <f>年齢別比較!C174</f>
        <v>0</v>
      </c>
      <c r="D236" s="9">
        <f>年齢別比較!D174</f>
        <v>0</v>
      </c>
      <c r="E236" s="9">
        <f>年齢別比較!E174</f>
        <v>0</v>
      </c>
      <c r="F236" s="10">
        <f>年齢別比較!F174</f>
        <v>0</v>
      </c>
    </row>
    <row r="237" spans="1:33">
      <c r="A237" s="2" t="s">
        <v>164</v>
      </c>
      <c r="B237" s="3">
        <f>男女別比較!B70</f>
        <v>0</v>
      </c>
      <c r="C237" s="3">
        <f>男女別比較!C70</f>
        <v>0</v>
      </c>
      <c r="D237" s="3">
        <f>男女別比較!D70</f>
        <v>0</v>
      </c>
      <c r="E237" s="3">
        <f>男女別比較!E70</f>
        <v>0</v>
      </c>
      <c r="F237" s="4">
        <f>男女別比較!F70</f>
        <v>0</v>
      </c>
      <c r="G237">
        <f>男女別比較!G70</f>
        <v>0</v>
      </c>
    </row>
    <row r="238" spans="1:33" ht="14.25" thickBot="1">
      <c r="A238" s="13" t="s">
        <v>165</v>
      </c>
      <c r="B238" s="14">
        <f>男女別比較!B71</f>
        <v>0</v>
      </c>
      <c r="C238" s="14">
        <f>男女別比較!C71</f>
        <v>0</v>
      </c>
      <c r="D238" s="14">
        <f>男女別比較!D71</f>
        <v>0</v>
      </c>
      <c r="E238" s="14">
        <f>男女別比較!E71</f>
        <v>0</v>
      </c>
      <c r="F238" s="15">
        <f>男女別比較!F71</f>
        <v>0</v>
      </c>
      <c r="G238">
        <f>男女別比較!G71</f>
        <v>0</v>
      </c>
    </row>
    <row r="239" spans="1:33" s="20" customFormat="1" ht="54">
      <c r="A239" s="16"/>
      <c r="B239" s="17" t="s">
        <v>283</v>
      </c>
      <c r="C239" s="17" t="s">
        <v>391</v>
      </c>
      <c r="D239" s="17" t="s">
        <v>479</v>
      </c>
      <c r="E239" s="17" t="s">
        <v>284</v>
      </c>
      <c r="F239" s="17" t="s">
        <v>285</v>
      </c>
      <c r="G239" s="17" t="s">
        <v>286</v>
      </c>
      <c r="H239" s="17" t="s">
        <v>287</v>
      </c>
      <c r="I239" s="17" t="s">
        <v>288</v>
      </c>
      <c r="J239" s="17" t="s">
        <v>289</v>
      </c>
      <c r="K239" s="17" t="s">
        <v>356</v>
      </c>
      <c r="L239" s="17" t="s">
        <v>290</v>
      </c>
      <c r="M239" s="17" t="s">
        <v>448</v>
      </c>
      <c r="N239" s="17" t="s">
        <v>291</v>
      </c>
      <c r="O239" s="17" t="s">
        <v>292</v>
      </c>
      <c r="P239" s="17" t="s">
        <v>363</v>
      </c>
      <c r="Q239" s="17" t="s">
        <v>293</v>
      </c>
      <c r="R239" s="17" t="s">
        <v>295</v>
      </c>
      <c r="S239" s="17" t="s">
        <v>296</v>
      </c>
      <c r="T239" s="17" t="s">
        <v>392</v>
      </c>
      <c r="U239" s="40" t="s">
        <v>362</v>
      </c>
      <c r="V239" s="40" t="s">
        <v>361</v>
      </c>
      <c r="W239" s="17" t="s">
        <v>409</v>
      </c>
      <c r="X239" s="17" t="s">
        <v>450</v>
      </c>
      <c r="Y239" s="17" t="s">
        <v>360</v>
      </c>
      <c r="Z239" s="17" t="s">
        <v>359</v>
      </c>
      <c r="AA239" s="17" t="s">
        <v>294</v>
      </c>
      <c r="AB239" s="17" t="s">
        <v>358</v>
      </c>
      <c r="AC239" s="19" t="s">
        <v>297</v>
      </c>
      <c r="AD239" s="19" t="s">
        <v>476</v>
      </c>
      <c r="AE239" s="19" t="s">
        <v>449</v>
      </c>
      <c r="AF239" s="19" t="s">
        <v>475</v>
      </c>
      <c r="AG239" s="19" t="s">
        <v>357</v>
      </c>
    </row>
    <row r="240" spans="1:33">
      <c r="A240" s="5" t="str">
        <f>年齢別比較!A175</f>
        <v>社会問題1位</v>
      </c>
      <c r="B240" s="6">
        <f>年齢別比較!B175</f>
        <v>0</v>
      </c>
      <c r="C240" s="6">
        <f>年齢別比較!C175</f>
        <v>0</v>
      </c>
      <c r="D240" s="6">
        <f>年齢別比較!D175</f>
        <v>0</v>
      </c>
      <c r="E240" s="6">
        <f>年齢別比較!E175</f>
        <v>0</v>
      </c>
      <c r="F240" s="6">
        <f>年齢別比較!F175</f>
        <v>0</v>
      </c>
      <c r="G240" s="6">
        <f>年齢別比較!G175</f>
        <v>0</v>
      </c>
      <c r="H240" s="6">
        <f>年齢別比較!H175</f>
        <v>0</v>
      </c>
      <c r="I240" s="6">
        <f>年齢別比較!I175</f>
        <v>0</v>
      </c>
      <c r="J240" s="6">
        <f>年齢別比較!J175</f>
        <v>0</v>
      </c>
      <c r="K240" s="6">
        <f>年齢別比較!K175</f>
        <v>0</v>
      </c>
      <c r="L240" s="6">
        <f>年齢別比較!L175</f>
        <v>0</v>
      </c>
      <c r="M240" s="6">
        <f>年齢別比較!M175</f>
        <v>0</v>
      </c>
      <c r="N240" s="6">
        <f>年齢別比較!N175</f>
        <v>0</v>
      </c>
      <c r="O240" s="6">
        <f>年齢別比較!O175</f>
        <v>0</v>
      </c>
      <c r="P240" s="6">
        <f>年齢別比較!P175</f>
        <v>0</v>
      </c>
      <c r="Q240" s="6">
        <f>年齢別比較!Q175</f>
        <v>0</v>
      </c>
      <c r="R240" s="6">
        <f>年齢別比較!R175</f>
        <v>0</v>
      </c>
      <c r="S240" s="6">
        <f>年齢別比較!S175</f>
        <v>0</v>
      </c>
      <c r="T240" s="6">
        <f>年齢別比較!T175</f>
        <v>0</v>
      </c>
      <c r="U240" s="6">
        <f>年齢別比較!U175</f>
        <v>0</v>
      </c>
      <c r="V240" s="6">
        <f>年齢別比較!V175</f>
        <v>0</v>
      </c>
      <c r="W240" s="6">
        <f>年齢別比較!W175</f>
        <v>0</v>
      </c>
      <c r="X240" s="6">
        <f>年齢別比較!X175</f>
        <v>0</v>
      </c>
      <c r="Y240" s="6">
        <f>年齢別比較!Y175</f>
        <v>0</v>
      </c>
      <c r="Z240" s="6">
        <f>年齢別比較!Z175</f>
        <v>0</v>
      </c>
      <c r="AA240" s="7">
        <f>年齢別比較!AA175</f>
        <v>0</v>
      </c>
      <c r="AB240" s="6">
        <f>年齢別比較!AB175</f>
        <v>0</v>
      </c>
      <c r="AC240" s="7">
        <f>年齢別比較!AC175</f>
        <v>0</v>
      </c>
      <c r="AD240" s="7">
        <f>年齢別比較!AD175</f>
        <v>0</v>
      </c>
      <c r="AE240" s="7">
        <f>年齢別比較!AE175</f>
        <v>0</v>
      </c>
      <c r="AF240" s="7">
        <f>年齢別比較!AF175</f>
        <v>0</v>
      </c>
      <c r="AG240" s="7">
        <f>年齢別比較!AG175</f>
        <v>0</v>
      </c>
    </row>
    <row r="241" spans="1:33">
      <c r="A241" s="5" t="str">
        <f>年齢別比較!A176</f>
        <v>社会問題2位</v>
      </c>
      <c r="B241" s="6">
        <f>年齢別比較!B176</f>
        <v>0</v>
      </c>
      <c r="C241" s="6">
        <f>年齢別比較!C176</f>
        <v>0</v>
      </c>
      <c r="D241" s="6">
        <f>年齢別比較!D176</f>
        <v>0</v>
      </c>
      <c r="E241" s="6">
        <f>年齢別比較!E176</f>
        <v>0</v>
      </c>
      <c r="F241" s="6">
        <f>年齢別比較!F176</f>
        <v>0</v>
      </c>
      <c r="G241" s="6">
        <f>年齢別比較!G176</f>
        <v>0</v>
      </c>
      <c r="H241" s="6">
        <f>年齢別比較!H176</f>
        <v>0</v>
      </c>
      <c r="I241" s="6">
        <f>年齢別比較!I176</f>
        <v>0</v>
      </c>
      <c r="J241" s="6">
        <f>年齢別比較!J176</f>
        <v>0</v>
      </c>
      <c r="K241" s="6">
        <f>年齢別比較!K176</f>
        <v>0</v>
      </c>
      <c r="L241" s="6">
        <f>年齢別比較!L176</f>
        <v>0</v>
      </c>
      <c r="M241" s="6">
        <f>年齢別比較!M176</f>
        <v>0</v>
      </c>
      <c r="N241" s="6">
        <f>年齢別比較!N176</f>
        <v>0</v>
      </c>
      <c r="O241" s="6">
        <f>年齢別比較!O176</f>
        <v>0</v>
      </c>
      <c r="P241" s="6">
        <f>年齢別比較!P176</f>
        <v>0</v>
      </c>
      <c r="Q241" s="6">
        <f>年齢別比較!Q176</f>
        <v>0</v>
      </c>
      <c r="R241" s="6">
        <f>年齢別比較!R176</f>
        <v>0</v>
      </c>
      <c r="S241" s="6">
        <f>年齢別比較!S176</f>
        <v>0</v>
      </c>
      <c r="T241" s="6">
        <f>年齢別比較!T176</f>
        <v>0</v>
      </c>
      <c r="U241" s="6">
        <f>年齢別比較!U176</f>
        <v>0</v>
      </c>
      <c r="V241" s="6">
        <f>年齢別比較!V176</f>
        <v>0</v>
      </c>
      <c r="W241" s="6">
        <f>年齢別比較!W176</f>
        <v>0</v>
      </c>
      <c r="X241" s="6">
        <f>年齢別比較!X176</f>
        <v>0</v>
      </c>
      <c r="Y241" s="6">
        <f>年齢別比較!Y176</f>
        <v>0</v>
      </c>
      <c r="Z241" s="6">
        <f>年齢別比較!Z176</f>
        <v>0</v>
      </c>
      <c r="AA241" s="7">
        <f>年齢別比較!AA176</f>
        <v>0</v>
      </c>
      <c r="AB241" s="6">
        <f>年齢別比較!AB176</f>
        <v>0</v>
      </c>
      <c r="AC241" s="7">
        <f>年齢別比較!AC176</f>
        <v>0</v>
      </c>
      <c r="AD241" s="7">
        <f>年齢別比較!AD176</f>
        <v>0</v>
      </c>
      <c r="AE241" s="7">
        <f>年齢別比較!AE176</f>
        <v>0</v>
      </c>
      <c r="AF241" s="7">
        <f>年齢別比較!AF176</f>
        <v>0</v>
      </c>
      <c r="AG241" s="7">
        <f>年齢別比較!AG176</f>
        <v>0</v>
      </c>
    </row>
    <row r="242" spans="1:33">
      <c r="A242" s="5" t="str">
        <f>年齢別比較!A177</f>
        <v>社会問題3位</v>
      </c>
      <c r="B242" s="6">
        <f>年齢別比較!B177</f>
        <v>0</v>
      </c>
      <c r="C242" s="6">
        <f>年齢別比較!C177</f>
        <v>0</v>
      </c>
      <c r="D242" s="6">
        <f>年齢別比較!D177</f>
        <v>0</v>
      </c>
      <c r="E242" s="6">
        <f>年齢別比較!E177</f>
        <v>0</v>
      </c>
      <c r="F242" s="6">
        <f>年齢別比較!F177</f>
        <v>0</v>
      </c>
      <c r="G242" s="6">
        <f>年齢別比較!G177</f>
        <v>0</v>
      </c>
      <c r="H242" s="6">
        <f>年齢別比較!H177</f>
        <v>0</v>
      </c>
      <c r="I242" s="6">
        <f>年齢別比較!I177</f>
        <v>0</v>
      </c>
      <c r="J242" s="6">
        <f>年齢別比較!J177</f>
        <v>0</v>
      </c>
      <c r="K242" s="6">
        <f>年齢別比較!K177</f>
        <v>0</v>
      </c>
      <c r="L242" s="6">
        <f>年齢別比較!L177</f>
        <v>0</v>
      </c>
      <c r="M242" s="6">
        <f>年齢別比較!M177</f>
        <v>0</v>
      </c>
      <c r="N242" s="6">
        <f>年齢別比較!N177</f>
        <v>0</v>
      </c>
      <c r="O242" s="6">
        <f>年齢別比較!O177</f>
        <v>0</v>
      </c>
      <c r="P242" s="6">
        <f>年齢別比較!P177</f>
        <v>0</v>
      </c>
      <c r="Q242" s="6">
        <f>年齢別比較!Q177</f>
        <v>0</v>
      </c>
      <c r="R242" s="6">
        <f>年齢別比較!R177</f>
        <v>0</v>
      </c>
      <c r="S242" s="6">
        <f>年齢別比較!S177</f>
        <v>0</v>
      </c>
      <c r="T242" s="6">
        <f>年齢別比較!T177</f>
        <v>0</v>
      </c>
      <c r="U242" s="6">
        <f>年齢別比較!U177</f>
        <v>0</v>
      </c>
      <c r="V242" s="6">
        <f>年齢別比較!V177</f>
        <v>0</v>
      </c>
      <c r="W242" s="6">
        <f>年齢別比較!W177</f>
        <v>0</v>
      </c>
      <c r="X242" s="6">
        <f>年齢別比較!X177</f>
        <v>0</v>
      </c>
      <c r="Y242" s="6">
        <f>年齢別比較!Y177</f>
        <v>0</v>
      </c>
      <c r="Z242" s="6">
        <f>年齢別比較!Z177</f>
        <v>0</v>
      </c>
      <c r="AA242" s="7">
        <f>年齢別比較!AA177</f>
        <v>0</v>
      </c>
      <c r="AB242" s="6">
        <f>年齢別比較!AB177</f>
        <v>0</v>
      </c>
      <c r="AC242" s="7">
        <f>年齢別比較!AC177</f>
        <v>0</v>
      </c>
      <c r="AD242" s="7">
        <f>年齢別比較!AD177</f>
        <v>0</v>
      </c>
      <c r="AE242" s="7">
        <f>年齢別比較!AE177</f>
        <v>0</v>
      </c>
      <c r="AF242" s="7">
        <f>年齢別比較!AF177</f>
        <v>0</v>
      </c>
      <c r="AG242" s="7">
        <f>年齢別比較!AG177</f>
        <v>0</v>
      </c>
    </row>
    <row r="243" spans="1:33">
      <c r="A243" s="5" t="str">
        <f>年齢別比較!A178</f>
        <v>社会問題4位</v>
      </c>
      <c r="B243" s="6">
        <f>年齢別比較!B178</f>
        <v>0</v>
      </c>
      <c r="C243" s="6">
        <f>年齢別比較!C178</f>
        <v>0</v>
      </c>
      <c r="D243" s="6">
        <f>年齢別比較!D178</f>
        <v>0</v>
      </c>
      <c r="E243" s="6">
        <f>年齢別比較!E178</f>
        <v>0</v>
      </c>
      <c r="F243" s="6">
        <f>年齢別比較!F178</f>
        <v>0</v>
      </c>
      <c r="G243" s="6">
        <f>年齢別比較!G178</f>
        <v>0</v>
      </c>
      <c r="H243" s="6">
        <f>年齢別比較!H178</f>
        <v>0</v>
      </c>
      <c r="I243" s="6">
        <f>年齢別比較!I178</f>
        <v>0</v>
      </c>
      <c r="J243" s="6">
        <f>年齢別比較!J178</f>
        <v>0</v>
      </c>
      <c r="K243" s="6">
        <f>年齢別比較!K178</f>
        <v>0</v>
      </c>
      <c r="L243" s="6">
        <f>年齢別比較!L178</f>
        <v>0</v>
      </c>
      <c r="M243" s="6">
        <f>年齢別比較!M178</f>
        <v>0</v>
      </c>
      <c r="N243" s="6">
        <f>年齢別比較!N178</f>
        <v>0</v>
      </c>
      <c r="O243" s="6">
        <f>年齢別比較!O178</f>
        <v>0</v>
      </c>
      <c r="P243" s="6">
        <f>年齢別比較!P178</f>
        <v>0</v>
      </c>
      <c r="Q243" s="6">
        <f>年齢別比較!Q178</f>
        <v>0</v>
      </c>
      <c r="R243" s="6">
        <f>年齢別比較!R178</f>
        <v>0</v>
      </c>
      <c r="S243" s="6">
        <f>年齢別比較!S178</f>
        <v>0</v>
      </c>
      <c r="T243" s="6">
        <f>年齢別比較!T178</f>
        <v>0</v>
      </c>
      <c r="U243" s="6">
        <f>年齢別比較!U178</f>
        <v>0</v>
      </c>
      <c r="V243" s="6">
        <f>年齢別比較!V178</f>
        <v>0</v>
      </c>
      <c r="W243" s="6">
        <f>年齢別比較!W178</f>
        <v>0</v>
      </c>
      <c r="X243" s="6">
        <f>年齢別比較!X178</f>
        <v>0</v>
      </c>
      <c r="Y243" s="6">
        <f>年齢別比較!Y178</f>
        <v>0</v>
      </c>
      <c r="Z243" s="6">
        <f>年齢別比較!Z178</f>
        <v>0</v>
      </c>
      <c r="AA243" s="7">
        <f>年齢別比較!AA178</f>
        <v>0</v>
      </c>
      <c r="AB243" s="6">
        <f>年齢別比較!AB178</f>
        <v>0</v>
      </c>
      <c r="AC243" s="7">
        <f>年齢別比較!AC178</f>
        <v>0</v>
      </c>
      <c r="AD243" s="7">
        <f>年齢別比較!AD178</f>
        <v>0</v>
      </c>
      <c r="AE243" s="7">
        <f>年齢別比較!AE178</f>
        <v>0</v>
      </c>
      <c r="AF243" s="7">
        <f>年齢別比較!AF178</f>
        <v>0</v>
      </c>
      <c r="AG243" s="7">
        <f>年齢別比較!AG178</f>
        <v>0</v>
      </c>
    </row>
    <row r="244" spans="1:33">
      <c r="A244" s="5" t="str">
        <f>年齢別比較!A179</f>
        <v>社会問題5位</v>
      </c>
      <c r="B244" s="6">
        <f>年齢別比較!B179</f>
        <v>0</v>
      </c>
      <c r="C244" s="6">
        <f>年齢別比較!C179</f>
        <v>0</v>
      </c>
      <c r="D244" s="6">
        <f>年齢別比較!D179</f>
        <v>0</v>
      </c>
      <c r="E244" s="6">
        <f>年齢別比較!E179</f>
        <v>0</v>
      </c>
      <c r="F244" s="6">
        <f>年齢別比較!F179</f>
        <v>0</v>
      </c>
      <c r="G244" s="6">
        <f>年齢別比較!G179</f>
        <v>0</v>
      </c>
      <c r="H244" s="6">
        <f>年齢別比較!H179</f>
        <v>0</v>
      </c>
      <c r="I244" s="6">
        <f>年齢別比較!I179</f>
        <v>0</v>
      </c>
      <c r="J244" s="6">
        <f>年齢別比較!J179</f>
        <v>0</v>
      </c>
      <c r="K244" s="6">
        <f>年齢別比較!K179</f>
        <v>0</v>
      </c>
      <c r="L244" s="6">
        <f>年齢別比較!L179</f>
        <v>0</v>
      </c>
      <c r="M244" s="6">
        <f>年齢別比較!M179</f>
        <v>0</v>
      </c>
      <c r="N244" s="6">
        <f>年齢別比較!N179</f>
        <v>0</v>
      </c>
      <c r="O244" s="6">
        <f>年齢別比較!O179</f>
        <v>0</v>
      </c>
      <c r="P244" s="6">
        <f>年齢別比較!P179</f>
        <v>0</v>
      </c>
      <c r="Q244" s="6">
        <f>年齢別比較!Q179</f>
        <v>0</v>
      </c>
      <c r="R244" s="6">
        <f>年齢別比較!R179</f>
        <v>0</v>
      </c>
      <c r="S244" s="6">
        <f>年齢別比較!S179</f>
        <v>0</v>
      </c>
      <c r="T244" s="6">
        <f>年齢別比較!T179</f>
        <v>0</v>
      </c>
      <c r="U244" s="6">
        <f>年齢別比較!U179</f>
        <v>0</v>
      </c>
      <c r="V244" s="6">
        <f>年齢別比較!V179</f>
        <v>0</v>
      </c>
      <c r="W244" s="6">
        <f>年齢別比較!W179</f>
        <v>0</v>
      </c>
      <c r="X244" s="6">
        <f>年齢別比較!X179</f>
        <v>0</v>
      </c>
      <c r="Y244" s="6">
        <f>年齢別比較!Y179</f>
        <v>0</v>
      </c>
      <c r="Z244" s="6">
        <f>年齢別比較!Z179</f>
        <v>0</v>
      </c>
      <c r="AA244" s="7">
        <f>年齢別比較!AA179</f>
        <v>0</v>
      </c>
      <c r="AB244" s="6">
        <f>年齢別比較!AB179</f>
        <v>0</v>
      </c>
      <c r="AC244" s="7">
        <f>年齢別比較!AC179</f>
        <v>0</v>
      </c>
      <c r="AD244" s="7">
        <f>年齢別比較!AD179</f>
        <v>0</v>
      </c>
      <c r="AE244" s="7">
        <f>年齢別比較!AE179</f>
        <v>0</v>
      </c>
      <c r="AF244" s="7">
        <f>年齢別比較!AF179</f>
        <v>0</v>
      </c>
      <c r="AG244" s="7">
        <f>年齢別比較!AG179</f>
        <v>0</v>
      </c>
    </row>
    <row r="245" spans="1:33">
      <c r="A245" s="5" t="str">
        <f>年齢別比較!A180</f>
        <v>社会加重</v>
      </c>
      <c r="B245" s="6">
        <f>年齢別比較!B180</f>
        <v>0</v>
      </c>
      <c r="C245" s="6">
        <f>年齢別比較!C180</f>
        <v>0</v>
      </c>
      <c r="D245" s="6">
        <f>年齢別比較!D180</f>
        <v>0</v>
      </c>
      <c r="E245" s="6">
        <f>年齢別比較!E180</f>
        <v>0</v>
      </c>
      <c r="F245" s="6">
        <f>年齢別比較!F180</f>
        <v>0</v>
      </c>
      <c r="G245" s="6">
        <f>年齢別比較!G180</f>
        <v>0</v>
      </c>
      <c r="H245" s="6">
        <f>年齢別比較!H180</f>
        <v>0</v>
      </c>
      <c r="I245" s="6">
        <f>年齢別比較!I180</f>
        <v>0</v>
      </c>
      <c r="J245" s="6">
        <f>年齢別比較!J180</f>
        <v>0</v>
      </c>
      <c r="K245" s="6">
        <f>年齢別比較!K180</f>
        <v>0</v>
      </c>
      <c r="L245" s="6">
        <f>年齢別比較!L180</f>
        <v>0</v>
      </c>
      <c r="M245" s="6">
        <f>年齢別比較!M180</f>
        <v>0</v>
      </c>
      <c r="N245" s="6">
        <f>年齢別比較!N180</f>
        <v>0</v>
      </c>
      <c r="O245" s="6">
        <f>年齢別比較!O180</f>
        <v>0</v>
      </c>
      <c r="P245" s="6">
        <f>年齢別比較!P180</f>
        <v>0</v>
      </c>
      <c r="Q245" s="6">
        <f>年齢別比較!Q180</f>
        <v>0</v>
      </c>
      <c r="R245" s="6">
        <f>年齢別比較!R180</f>
        <v>0</v>
      </c>
      <c r="S245" s="6">
        <f>年齢別比較!S180</f>
        <v>0</v>
      </c>
      <c r="T245" s="6">
        <f>年齢別比較!T180</f>
        <v>0</v>
      </c>
      <c r="U245" s="6">
        <f>年齢別比較!U180</f>
        <v>0</v>
      </c>
      <c r="V245" s="6">
        <f>年齢別比較!V180</f>
        <v>0</v>
      </c>
      <c r="W245" s="6">
        <f>年齢別比較!W180</f>
        <v>0</v>
      </c>
      <c r="X245" s="6">
        <f>年齢別比較!X180</f>
        <v>0</v>
      </c>
      <c r="Y245" s="6">
        <f>年齢別比較!Y180</f>
        <v>0</v>
      </c>
      <c r="Z245" s="6">
        <f>年齢別比較!Z180</f>
        <v>0</v>
      </c>
      <c r="AA245" s="7">
        <f>年齢別比較!AA180</f>
        <v>0</v>
      </c>
      <c r="AB245" s="6">
        <f>年齢別比較!AB180</f>
        <v>0</v>
      </c>
      <c r="AC245" s="7">
        <f>年齢別比較!AC180</f>
        <v>0</v>
      </c>
      <c r="AD245" s="7">
        <f>年齢別比較!AD180</f>
        <v>0</v>
      </c>
      <c r="AE245" s="7">
        <f>年齢別比較!AE180</f>
        <v>0</v>
      </c>
      <c r="AF245" s="7">
        <f>年齢別比較!AF180</f>
        <v>0</v>
      </c>
      <c r="AG245" s="7">
        <f>年齢別比較!AG180</f>
        <v>0</v>
      </c>
    </row>
    <row r="246" spans="1:33">
      <c r="A246" s="5" t="e">
        <f>年齢別比較!#REF!</f>
        <v>#REF!</v>
      </c>
      <c r="B246" s="6">
        <f>年齢別比較!B181</f>
        <v>0</v>
      </c>
      <c r="C246" s="6">
        <f>年齢別比較!C181</f>
        <v>0</v>
      </c>
      <c r="D246" s="6">
        <f>年齢別比較!D181</f>
        <v>0</v>
      </c>
      <c r="E246" s="6">
        <f>年齢別比較!E181</f>
        <v>0</v>
      </c>
      <c r="F246" s="6">
        <f>年齢別比較!F181</f>
        <v>0</v>
      </c>
      <c r="G246" s="6">
        <f>年齢別比較!G181</f>
        <v>0</v>
      </c>
      <c r="H246" s="6">
        <f>年齢別比較!H181</f>
        <v>0</v>
      </c>
      <c r="I246" s="6">
        <f>年齢別比較!I181</f>
        <v>0</v>
      </c>
      <c r="J246" s="6">
        <f>年齢別比較!J181</f>
        <v>0</v>
      </c>
      <c r="K246" s="6">
        <f>年齢別比較!K181</f>
        <v>0</v>
      </c>
      <c r="L246" s="6">
        <f>年齢別比較!L181</f>
        <v>0</v>
      </c>
      <c r="M246" s="6">
        <f>年齢別比較!M181</f>
        <v>0</v>
      </c>
      <c r="N246" s="6">
        <f>年齢別比較!N181</f>
        <v>0</v>
      </c>
      <c r="O246" s="6">
        <f>年齢別比較!O181</f>
        <v>0</v>
      </c>
      <c r="P246" s="6">
        <f>年齢別比較!P181</f>
        <v>0</v>
      </c>
      <c r="Q246" s="6">
        <f>年齢別比較!Q181</f>
        <v>0</v>
      </c>
      <c r="R246" s="6">
        <f>年齢別比較!R181</f>
        <v>0</v>
      </c>
      <c r="S246" s="6">
        <f>年齢別比較!S181</f>
        <v>0</v>
      </c>
      <c r="T246" s="6">
        <f>年齢別比較!T181</f>
        <v>0</v>
      </c>
      <c r="U246" s="6">
        <f>年齢別比較!U181</f>
        <v>0</v>
      </c>
      <c r="V246" s="6">
        <f>年齢別比較!V181</f>
        <v>0</v>
      </c>
      <c r="W246" s="6">
        <f>年齢別比較!W181</f>
        <v>0</v>
      </c>
      <c r="X246" s="6">
        <f>年齢別比較!X181</f>
        <v>0</v>
      </c>
      <c r="Y246" s="6">
        <f>年齢別比較!Y181</f>
        <v>0</v>
      </c>
      <c r="Z246" s="6">
        <f>年齢別比較!Z181</f>
        <v>0</v>
      </c>
      <c r="AA246" s="7">
        <f>年齢別比較!AA181</f>
        <v>0</v>
      </c>
      <c r="AB246" s="6">
        <f>年齢別比較!AB181</f>
        <v>0</v>
      </c>
      <c r="AC246" s="7">
        <f>年齢別比較!AC181</f>
        <v>0</v>
      </c>
      <c r="AD246" s="7">
        <f>年齢別比較!AD181</f>
        <v>0</v>
      </c>
      <c r="AE246" s="7">
        <f>年齢別比較!AE181</f>
        <v>0</v>
      </c>
      <c r="AF246" s="7">
        <f>年齢別比較!AF181</f>
        <v>0</v>
      </c>
      <c r="AG246" s="7">
        <f>年齢別比較!AG181</f>
        <v>0</v>
      </c>
    </row>
    <row r="247" spans="1:33">
      <c r="A247" s="5" t="str">
        <f>年齢別比較!A181</f>
        <v>1位20代</v>
      </c>
      <c r="B247" s="6">
        <f>年齢別比較!B182</f>
        <v>0</v>
      </c>
      <c r="C247" s="6">
        <f>年齢別比較!C182</f>
        <v>0</v>
      </c>
      <c r="D247" s="6">
        <f>年齢別比較!D182</f>
        <v>0</v>
      </c>
      <c r="E247" s="6">
        <f>年齢別比較!E182</f>
        <v>0</v>
      </c>
      <c r="F247" s="6">
        <f>年齢別比較!F182</f>
        <v>0</v>
      </c>
      <c r="G247" s="6">
        <f>年齢別比較!G182</f>
        <v>0</v>
      </c>
      <c r="H247" s="6">
        <f>年齢別比較!H182</f>
        <v>0</v>
      </c>
      <c r="I247" s="6">
        <f>年齢別比較!I182</f>
        <v>0</v>
      </c>
      <c r="J247" s="6">
        <f>年齢別比較!J182</f>
        <v>0</v>
      </c>
      <c r="K247" s="6">
        <f>年齢別比較!K182</f>
        <v>0</v>
      </c>
      <c r="L247" s="6">
        <f>年齢別比較!L182</f>
        <v>0</v>
      </c>
      <c r="M247" s="6">
        <f>年齢別比較!M182</f>
        <v>0</v>
      </c>
      <c r="N247" s="6">
        <f>年齢別比較!N182</f>
        <v>0</v>
      </c>
      <c r="O247" s="6">
        <f>年齢別比較!O182</f>
        <v>0</v>
      </c>
      <c r="P247" s="6">
        <f>年齢別比較!P182</f>
        <v>0</v>
      </c>
      <c r="Q247" s="6">
        <f>年齢別比較!Q182</f>
        <v>0</v>
      </c>
      <c r="R247" s="6">
        <f>年齢別比較!R182</f>
        <v>0</v>
      </c>
      <c r="S247" s="6">
        <f>年齢別比較!S182</f>
        <v>0</v>
      </c>
      <c r="T247" s="6">
        <f>年齢別比較!T182</f>
        <v>0</v>
      </c>
      <c r="U247" s="6">
        <f>年齢別比較!U182</f>
        <v>0</v>
      </c>
      <c r="V247" s="6">
        <f>年齢別比較!V182</f>
        <v>0</v>
      </c>
      <c r="W247" s="6">
        <f>年齢別比較!W182</f>
        <v>0</v>
      </c>
      <c r="X247" s="6">
        <f>年齢別比較!X182</f>
        <v>0</v>
      </c>
      <c r="Y247" s="6">
        <f>年齢別比較!Y182</f>
        <v>0</v>
      </c>
      <c r="Z247" s="6">
        <f>年齢別比較!Z182</f>
        <v>0</v>
      </c>
      <c r="AA247" s="7">
        <f>年齢別比較!AA182</f>
        <v>0</v>
      </c>
      <c r="AB247" s="6">
        <f>年齢別比較!AB182</f>
        <v>0</v>
      </c>
      <c r="AC247" s="7">
        <f>年齢別比較!AC182</f>
        <v>0</v>
      </c>
      <c r="AD247" s="7">
        <f>年齢別比較!AD182</f>
        <v>0</v>
      </c>
      <c r="AE247" s="7">
        <f>年齢別比較!AE182</f>
        <v>0</v>
      </c>
      <c r="AF247" s="7">
        <f>年齢別比較!AF182</f>
        <v>0</v>
      </c>
      <c r="AG247" s="7">
        <f>年齢別比較!AG182</f>
        <v>0</v>
      </c>
    </row>
    <row r="248" spans="1:33">
      <c r="A248" s="5" t="str">
        <f>年齢別比較!A182</f>
        <v>1位30代</v>
      </c>
      <c r="B248" s="6">
        <f>年齢別比較!B183</f>
        <v>0</v>
      </c>
      <c r="C248" s="6">
        <f>年齢別比較!C183</f>
        <v>0</v>
      </c>
      <c r="D248" s="6">
        <f>年齢別比較!D183</f>
        <v>0</v>
      </c>
      <c r="E248" s="6">
        <f>年齢別比較!E183</f>
        <v>0</v>
      </c>
      <c r="F248" s="6">
        <f>年齢別比較!F183</f>
        <v>0</v>
      </c>
      <c r="G248" s="6">
        <f>年齢別比較!G183</f>
        <v>0</v>
      </c>
      <c r="H248" s="6">
        <f>年齢別比較!H183</f>
        <v>0</v>
      </c>
      <c r="I248" s="6">
        <f>年齢別比較!I183</f>
        <v>0</v>
      </c>
      <c r="J248" s="6">
        <f>年齢別比較!J183</f>
        <v>0</v>
      </c>
      <c r="K248" s="6">
        <f>年齢別比較!K183</f>
        <v>0</v>
      </c>
      <c r="L248" s="6">
        <f>年齢別比較!L183</f>
        <v>0</v>
      </c>
      <c r="M248" s="6">
        <f>年齢別比較!M183</f>
        <v>0</v>
      </c>
      <c r="N248" s="6">
        <f>年齢別比較!N183</f>
        <v>0</v>
      </c>
      <c r="O248" s="6">
        <f>年齢別比較!O183</f>
        <v>0</v>
      </c>
      <c r="P248" s="6">
        <f>年齢別比較!P183</f>
        <v>0</v>
      </c>
      <c r="Q248" s="6">
        <f>年齢別比較!Q183</f>
        <v>0</v>
      </c>
      <c r="R248" s="6">
        <f>年齢別比較!R183</f>
        <v>0</v>
      </c>
      <c r="S248" s="6">
        <f>年齢別比較!S183</f>
        <v>0</v>
      </c>
      <c r="T248" s="6">
        <f>年齢別比較!T183</f>
        <v>0</v>
      </c>
      <c r="U248" s="6">
        <f>年齢別比較!U183</f>
        <v>0</v>
      </c>
      <c r="V248" s="6">
        <f>年齢別比較!V183</f>
        <v>0</v>
      </c>
      <c r="W248" s="6">
        <f>年齢別比較!W183</f>
        <v>0</v>
      </c>
      <c r="X248" s="6">
        <f>年齢別比較!X183</f>
        <v>0</v>
      </c>
      <c r="Y248" s="6">
        <f>年齢別比較!Y183</f>
        <v>0</v>
      </c>
      <c r="Z248" s="6">
        <f>年齢別比較!Z183</f>
        <v>0</v>
      </c>
      <c r="AA248" s="7">
        <f>年齢別比較!AA183</f>
        <v>0</v>
      </c>
      <c r="AB248" s="6">
        <f>年齢別比較!AB183</f>
        <v>0</v>
      </c>
      <c r="AC248" s="7">
        <f>年齢別比較!AC183</f>
        <v>0</v>
      </c>
      <c r="AD248" s="7">
        <f>年齢別比較!AD183</f>
        <v>0</v>
      </c>
      <c r="AE248" s="7">
        <f>年齢別比較!AE183</f>
        <v>0</v>
      </c>
      <c r="AF248" s="7">
        <f>年齢別比較!AF183</f>
        <v>0</v>
      </c>
      <c r="AG248" s="7">
        <f>年齢別比較!AG183</f>
        <v>0</v>
      </c>
    </row>
    <row r="249" spans="1:33">
      <c r="A249" s="5" t="str">
        <f>年齢別比較!A183</f>
        <v>1位40代</v>
      </c>
      <c r="B249" s="6">
        <f>年齢別比較!B184</f>
        <v>0</v>
      </c>
      <c r="C249" s="6">
        <f>年齢別比較!C184</f>
        <v>0</v>
      </c>
      <c r="D249" s="6">
        <f>年齢別比較!D184</f>
        <v>0</v>
      </c>
      <c r="E249" s="6">
        <f>年齢別比較!E184</f>
        <v>0</v>
      </c>
      <c r="F249" s="6">
        <f>年齢別比較!F184</f>
        <v>0</v>
      </c>
      <c r="G249" s="6">
        <f>年齢別比較!G184</f>
        <v>0</v>
      </c>
      <c r="H249" s="6">
        <f>年齢別比較!H184</f>
        <v>0</v>
      </c>
      <c r="I249" s="6">
        <f>年齢別比較!I184</f>
        <v>0</v>
      </c>
      <c r="J249" s="6">
        <f>年齢別比較!J184</f>
        <v>0</v>
      </c>
      <c r="K249" s="6">
        <f>年齢別比較!K184</f>
        <v>0</v>
      </c>
      <c r="L249" s="6">
        <f>年齢別比較!L184</f>
        <v>0</v>
      </c>
      <c r="M249" s="6">
        <f>年齢別比較!M184</f>
        <v>0</v>
      </c>
      <c r="N249" s="6">
        <f>年齢別比較!N184</f>
        <v>0</v>
      </c>
      <c r="O249" s="6">
        <f>年齢別比較!O184</f>
        <v>0</v>
      </c>
      <c r="P249" s="6">
        <f>年齢別比較!P184</f>
        <v>0</v>
      </c>
      <c r="Q249" s="6">
        <f>年齢別比較!Q184</f>
        <v>0</v>
      </c>
      <c r="R249" s="6">
        <f>年齢別比較!R184</f>
        <v>0</v>
      </c>
      <c r="S249" s="6">
        <f>年齢別比較!S184</f>
        <v>0</v>
      </c>
      <c r="T249" s="6">
        <f>年齢別比較!T184</f>
        <v>0</v>
      </c>
      <c r="U249" s="6">
        <f>年齢別比較!U184</f>
        <v>0</v>
      </c>
      <c r="V249" s="6">
        <f>年齢別比較!V184</f>
        <v>0</v>
      </c>
      <c r="W249" s="6">
        <f>年齢別比較!W184</f>
        <v>0</v>
      </c>
      <c r="X249" s="6">
        <f>年齢別比較!X184</f>
        <v>0</v>
      </c>
      <c r="Y249" s="6">
        <f>年齢別比較!Y184</f>
        <v>0</v>
      </c>
      <c r="Z249" s="6">
        <f>年齢別比較!Z184</f>
        <v>0</v>
      </c>
      <c r="AA249" s="7">
        <f>年齢別比較!AA184</f>
        <v>0</v>
      </c>
      <c r="AB249" s="6">
        <f>年齢別比較!AB184</f>
        <v>0</v>
      </c>
      <c r="AC249" s="7">
        <f>年齢別比較!AC184</f>
        <v>0</v>
      </c>
      <c r="AD249" s="7">
        <f>年齢別比較!AD184</f>
        <v>0</v>
      </c>
      <c r="AE249" s="7">
        <f>年齢別比較!AE184</f>
        <v>0</v>
      </c>
      <c r="AF249" s="7">
        <f>年齢別比較!AF184</f>
        <v>0</v>
      </c>
      <c r="AG249" s="7">
        <f>年齢別比較!AG184</f>
        <v>0</v>
      </c>
    </row>
    <row r="250" spans="1:33">
      <c r="A250" s="5" t="str">
        <f>年齢別比較!A184</f>
        <v>1位50代</v>
      </c>
      <c r="B250" s="6">
        <f>年齢別比較!B185</f>
        <v>0</v>
      </c>
      <c r="C250" s="6">
        <f>年齢別比較!C185</f>
        <v>0</v>
      </c>
      <c r="D250" s="6">
        <f>年齢別比較!D185</f>
        <v>0</v>
      </c>
      <c r="E250" s="6">
        <f>年齢別比較!E185</f>
        <v>0</v>
      </c>
      <c r="F250" s="6">
        <f>年齢別比較!F185</f>
        <v>0</v>
      </c>
      <c r="G250" s="6">
        <f>年齢別比較!G185</f>
        <v>0</v>
      </c>
      <c r="H250" s="6">
        <f>年齢別比較!H185</f>
        <v>0</v>
      </c>
      <c r="I250" s="6">
        <f>年齢別比較!I185</f>
        <v>0</v>
      </c>
      <c r="J250" s="6">
        <f>年齢別比較!J185</f>
        <v>0</v>
      </c>
      <c r="K250" s="6">
        <f>年齢別比較!K185</f>
        <v>0</v>
      </c>
      <c r="L250" s="6">
        <f>年齢別比較!L185</f>
        <v>0</v>
      </c>
      <c r="M250" s="6">
        <f>年齢別比較!M185</f>
        <v>0</v>
      </c>
      <c r="N250" s="6">
        <f>年齢別比較!N185</f>
        <v>0</v>
      </c>
      <c r="O250" s="6">
        <f>年齢別比較!O185</f>
        <v>0</v>
      </c>
      <c r="P250" s="6">
        <f>年齢別比較!P185</f>
        <v>0</v>
      </c>
      <c r="Q250" s="6">
        <f>年齢別比較!Q185</f>
        <v>0</v>
      </c>
      <c r="R250" s="6">
        <f>年齢別比較!R185</f>
        <v>0</v>
      </c>
      <c r="S250" s="6">
        <f>年齢別比較!S185</f>
        <v>0</v>
      </c>
      <c r="T250" s="6">
        <f>年齢別比較!T185</f>
        <v>0</v>
      </c>
      <c r="U250" s="6">
        <f>年齢別比較!U185</f>
        <v>0</v>
      </c>
      <c r="V250" s="6">
        <f>年齢別比較!V185</f>
        <v>0</v>
      </c>
      <c r="W250" s="6">
        <f>年齢別比較!W185</f>
        <v>0</v>
      </c>
      <c r="X250" s="6">
        <f>年齢別比較!X185</f>
        <v>0</v>
      </c>
      <c r="Y250" s="6">
        <f>年齢別比較!Y185</f>
        <v>0</v>
      </c>
      <c r="Z250" s="6">
        <f>年齢別比較!Z185</f>
        <v>0</v>
      </c>
      <c r="AA250" s="7">
        <f>年齢別比較!AA185</f>
        <v>0</v>
      </c>
      <c r="AB250" s="6">
        <f>年齢別比較!AB185</f>
        <v>0</v>
      </c>
      <c r="AC250" s="7">
        <f>年齢別比較!AC185</f>
        <v>0</v>
      </c>
      <c r="AD250" s="7">
        <f>年齢別比較!AD185</f>
        <v>0</v>
      </c>
      <c r="AE250" s="7">
        <f>年齢別比較!AE185</f>
        <v>0</v>
      </c>
      <c r="AF250" s="7">
        <f>年齢別比較!AF185</f>
        <v>0</v>
      </c>
      <c r="AG250" s="7">
        <f>年齢別比較!AG185</f>
        <v>0</v>
      </c>
    </row>
    <row r="251" spans="1:33">
      <c r="A251" s="5" t="str">
        <f>年齢別比較!A185</f>
        <v>1位60代</v>
      </c>
      <c r="B251" s="6">
        <f>年齢別比較!B186</f>
        <v>0</v>
      </c>
      <c r="C251" s="6">
        <f>年齢別比較!C186</f>
        <v>0</v>
      </c>
      <c r="D251" s="6">
        <f>年齢別比較!D186</f>
        <v>0</v>
      </c>
      <c r="E251" s="6">
        <f>年齢別比較!E186</f>
        <v>0</v>
      </c>
      <c r="F251" s="6">
        <f>年齢別比較!F186</f>
        <v>0</v>
      </c>
      <c r="G251" s="6">
        <f>年齢別比較!G186</f>
        <v>0</v>
      </c>
      <c r="H251" s="6">
        <f>年齢別比較!H186</f>
        <v>0</v>
      </c>
      <c r="I251" s="6">
        <f>年齢別比較!I186</f>
        <v>0</v>
      </c>
      <c r="J251" s="6">
        <f>年齢別比較!J186</f>
        <v>0</v>
      </c>
      <c r="K251" s="6">
        <f>年齢別比較!K186</f>
        <v>0</v>
      </c>
      <c r="L251" s="6">
        <f>年齢別比較!L186</f>
        <v>0</v>
      </c>
      <c r="M251" s="6">
        <f>年齢別比較!M186</f>
        <v>0</v>
      </c>
      <c r="N251" s="6">
        <f>年齢別比較!N186</f>
        <v>0</v>
      </c>
      <c r="O251" s="6">
        <f>年齢別比較!O186</f>
        <v>0</v>
      </c>
      <c r="P251" s="6">
        <f>年齢別比較!P186</f>
        <v>0</v>
      </c>
      <c r="Q251" s="6">
        <f>年齢別比較!Q186</f>
        <v>0</v>
      </c>
      <c r="R251" s="6">
        <f>年齢別比較!R186</f>
        <v>0</v>
      </c>
      <c r="S251" s="6">
        <f>年齢別比較!S186</f>
        <v>0</v>
      </c>
      <c r="T251" s="6">
        <f>年齢別比較!T186</f>
        <v>0</v>
      </c>
      <c r="U251" s="6">
        <f>年齢別比較!U186</f>
        <v>0</v>
      </c>
      <c r="V251" s="6">
        <f>年齢別比較!V186</f>
        <v>0</v>
      </c>
      <c r="W251" s="6">
        <f>年齢別比較!W186</f>
        <v>0</v>
      </c>
      <c r="X251" s="6">
        <f>年齢別比較!X186</f>
        <v>0</v>
      </c>
      <c r="Y251" s="6">
        <f>年齢別比較!Y186</f>
        <v>0</v>
      </c>
      <c r="Z251" s="6">
        <f>年齢別比較!Z186</f>
        <v>0</v>
      </c>
      <c r="AA251" s="7">
        <f>年齢別比較!AA186</f>
        <v>0</v>
      </c>
      <c r="AB251" s="6">
        <f>年齢別比較!AB186</f>
        <v>0</v>
      </c>
      <c r="AC251" s="7">
        <f>年齢別比較!AC186</f>
        <v>0</v>
      </c>
      <c r="AD251" s="7">
        <f>年齢別比較!AD186</f>
        <v>0</v>
      </c>
      <c r="AE251" s="7">
        <f>年齢別比較!AE186</f>
        <v>0</v>
      </c>
      <c r="AF251" s="7">
        <f>年齢別比較!AF186</f>
        <v>0</v>
      </c>
      <c r="AG251" s="7">
        <f>年齢別比較!AG186</f>
        <v>0</v>
      </c>
    </row>
    <row r="252" spans="1:33">
      <c r="A252" s="5" t="e">
        <f>年齢別比較!#REF!</f>
        <v>#REF!</v>
      </c>
      <c r="B252" s="6">
        <f>年齢別比較!B187</f>
        <v>0</v>
      </c>
      <c r="C252" s="6">
        <f>年齢別比較!C187</f>
        <v>0</v>
      </c>
      <c r="D252" s="6">
        <f>年齢別比較!D187</f>
        <v>0</v>
      </c>
      <c r="E252" s="6">
        <f>年齢別比較!E187</f>
        <v>0</v>
      </c>
      <c r="F252" s="6">
        <f>年齢別比較!F187</f>
        <v>0</v>
      </c>
      <c r="G252" s="6">
        <f>年齢別比較!G187</f>
        <v>0</v>
      </c>
      <c r="H252" s="6">
        <f>年齢別比較!H187</f>
        <v>0</v>
      </c>
      <c r="I252" s="6">
        <f>年齢別比較!I187</f>
        <v>0</v>
      </c>
      <c r="J252" s="6">
        <f>年齢別比較!J187</f>
        <v>0</v>
      </c>
      <c r="K252" s="6">
        <f>年齢別比較!K187</f>
        <v>0</v>
      </c>
      <c r="L252" s="6">
        <f>年齢別比較!L187</f>
        <v>0</v>
      </c>
      <c r="M252" s="6">
        <f>年齢別比較!M187</f>
        <v>0</v>
      </c>
      <c r="N252" s="6">
        <f>年齢別比較!N187</f>
        <v>0</v>
      </c>
      <c r="O252" s="6">
        <f>年齢別比較!O187</f>
        <v>0</v>
      </c>
      <c r="P252" s="6">
        <f>年齢別比較!P187</f>
        <v>0</v>
      </c>
      <c r="Q252" s="6">
        <f>年齢別比較!Q187</f>
        <v>0</v>
      </c>
      <c r="R252" s="6">
        <f>年齢別比較!R187</f>
        <v>0</v>
      </c>
      <c r="S252" s="6">
        <f>年齢別比較!S187</f>
        <v>0</v>
      </c>
      <c r="T252" s="6">
        <f>年齢別比較!T187</f>
        <v>0</v>
      </c>
      <c r="U252" s="6">
        <f>年齢別比較!U187</f>
        <v>0</v>
      </c>
      <c r="V252" s="6">
        <f>年齢別比較!V187</f>
        <v>0</v>
      </c>
      <c r="W252" s="6">
        <f>年齢別比較!W187</f>
        <v>0</v>
      </c>
      <c r="X252" s="6">
        <f>年齢別比較!X187</f>
        <v>0</v>
      </c>
      <c r="Y252" s="6">
        <f>年齢別比較!Y187</f>
        <v>0</v>
      </c>
      <c r="Z252" s="6">
        <f>年齢別比較!Z187</f>
        <v>0</v>
      </c>
      <c r="AA252" s="7">
        <f>年齢別比較!AA187</f>
        <v>0</v>
      </c>
      <c r="AB252" s="6">
        <f>年齢別比較!AB187</f>
        <v>0</v>
      </c>
      <c r="AC252" s="7">
        <f>年齢別比較!AC187</f>
        <v>0</v>
      </c>
      <c r="AD252" s="7">
        <f>年齢別比較!AD187</f>
        <v>0</v>
      </c>
      <c r="AE252" s="7">
        <f>年齢別比較!AE187</f>
        <v>0</v>
      </c>
      <c r="AF252" s="7">
        <f>年齢別比較!AF187</f>
        <v>0</v>
      </c>
      <c r="AG252" s="7">
        <f>年齢別比較!AG187</f>
        <v>0</v>
      </c>
    </row>
    <row r="253" spans="1:33">
      <c r="A253" s="5" t="str">
        <f>年齢別比較!A187</f>
        <v>社会加重20代</v>
      </c>
      <c r="B253" s="6">
        <f>年齢別比較!B188</f>
        <v>0</v>
      </c>
      <c r="C253" s="6">
        <f>年齢別比較!C188</f>
        <v>0</v>
      </c>
      <c r="D253" s="6">
        <f>年齢別比較!D188</f>
        <v>0</v>
      </c>
      <c r="E253" s="6">
        <f>年齢別比較!E188</f>
        <v>0</v>
      </c>
      <c r="F253" s="6">
        <f>年齢別比較!F188</f>
        <v>0</v>
      </c>
      <c r="G253" s="6">
        <f>年齢別比較!G188</f>
        <v>0</v>
      </c>
      <c r="H253" s="6">
        <f>年齢別比較!H188</f>
        <v>0</v>
      </c>
      <c r="I253" s="6">
        <f>年齢別比較!I188</f>
        <v>0</v>
      </c>
      <c r="J253" s="6">
        <f>年齢別比較!J188</f>
        <v>0</v>
      </c>
      <c r="K253" s="6">
        <f>年齢別比較!K188</f>
        <v>0</v>
      </c>
      <c r="L253" s="6">
        <f>年齢別比較!L188</f>
        <v>0</v>
      </c>
      <c r="M253" s="6">
        <f>年齢別比較!M188</f>
        <v>0</v>
      </c>
      <c r="N253" s="6">
        <f>年齢別比較!N188</f>
        <v>0</v>
      </c>
      <c r="O253" s="6">
        <f>年齢別比較!O188</f>
        <v>0</v>
      </c>
      <c r="P253" s="6">
        <f>年齢別比較!P188</f>
        <v>0</v>
      </c>
      <c r="Q253" s="6">
        <f>年齢別比較!Q188</f>
        <v>0</v>
      </c>
      <c r="R253" s="6">
        <f>年齢別比較!R188</f>
        <v>0</v>
      </c>
      <c r="S253" s="6">
        <f>年齢別比較!S188</f>
        <v>0</v>
      </c>
      <c r="T253" s="6">
        <f>年齢別比較!T188</f>
        <v>0</v>
      </c>
      <c r="U253" s="6">
        <f>年齢別比較!U188</f>
        <v>0</v>
      </c>
      <c r="V253" s="6">
        <f>年齢別比較!V188</f>
        <v>0</v>
      </c>
      <c r="W253" s="6">
        <f>年齢別比較!W188</f>
        <v>0</v>
      </c>
      <c r="X253" s="6">
        <f>年齢別比較!X188</f>
        <v>0</v>
      </c>
      <c r="Y253" s="6">
        <f>年齢別比較!Y188</f>
        <v>0</v>
      </c>
      <c r="Z253" s="6">
        <f>年齢別比較!Z188</f>
        <v>0</v>
      </c>
      <c r="AA253" s="7">
        <f>年齢別比較!AA188</f>
        <v>0</v>
      </c>
      <c r="AB253" s="6">
        <f>年齢別比較!AB188</f>
        <v>0</v>
      </c>
      <c r="AC253" s="7">
        <f>年齢別比較!AC188</f>
        <v>0</v>
      </c>
      <c r="AD253" s="7">
        <f>年齢別比較!AD188</f>
        <v>0</v>
      </c>
      <c r="AE253" s="7">
        <f>年齢別比較!AE188</f>
        <v>0</v>
      </c>
      <c r="AF253" s="7">
        <f>年齢別比較!AF188</f>
        <v>0</v>
      </c>
      <c r="AG253" s="7">
        <f>年齢別比較!AG188</f>
        <v>0</v>
      </c>
    </row>
    <row r="254" spans="1:33">
      <c r="A254" s="5" t="str">
        <f>年齢別比較!A188</f>
        <v>社会加重30代</v>
      </c>
      <c r="B254" s="6">
        <f>年齢別比較!B189</f>
        <v>0</v>
      </c>
      <c r="C254" s="6">
        <f>年齢別比較!C189</f>
        <v>0</v>
      </c>
      <c r="D254" s="6">
        <f>年齢別比較!D189</f>
        <v>0</v>
      </c>
      <c r="E254" s="6">
        <f>年齢別比較!E189</f>
        <v>0</v>
      </c>
      <c r="F254" s="6">
        <f>年齢別比較!F189</f>
        <v>0</v>
      </c>
      <c r="G254" s="6">
        <f>年齢別比較!G189</f>
        <v>0</v>
      </c>
      <c r="H254" s="6">
        <f>年齢別比較!H189</f>
        <v>0</v>
      </c>
      <c r="I254" s="6">
        <f>年齢別比較!I189</f>
        <v>0</v>
      </c>
      <c r="J254" s="6">
        <f>年齢別比較!J189</f>
        <v>0</v>
      </c>
      <c r="K254" s="6">
        <f>年齢別比較!K189</f>
        <v>0</v>
      </c>
      <c r="L254" s="6">
        <f>年齢別比較!L189</f>
        <v>0</v>
      </c>
      <c r="M254" s="6">
        <f>年齢別比較!M189</f>
        <v>0</v>
      </c>
      <c r="N254" s="6">
        <f>年齢別比較!N189</f>
        <v>0</v>
      </c>
      <c r="O254" s="6">
        <f>年齢別比較!O189</f>
        <v>0</v>
      </c>
      <c r="P254" s="6">
        <f>年齢別比較!P189</f>
        <v>0</v>
      </c>
      <c r="Q254" s="6">
        <f>年齢別比較!Q189</f>
        <v>0</v>
      </c>
      <c r="R254" s="6">
        <f>年齢別比較!R189</f>
        <v>0</v>
      </c>
      <c r="S254" s="6">
        <f>年齢別比較!S189</f>
        <v>0</v>
      </c>
      <c r="T254" s="6">
        <f>年齢別比較!T189</f>
        <v>0</v>
      </c>
      <c r="U254" s="6">
        <f>年齢別比較!U189</f>
        <v>0</v>
      </c>
      <c r="V254" s="6">
        <f>年齢別比較!V189</f>
        <v>0</v>
      </c>
      <c r="W254" s="6">
        <f>年齢別比較!W189</f>
        <v>0</v>
      </c>
      <c r="X254" s="6">
        <f>年齢別比較!X189</f>
        <v>0</v>
      </c>
      <c r="Y254" s="6">
        <f>年齢別比較!Y189</f>
        <v>0</v>
      </c>
      <c r="Z254" s="6">
        <f>年齢別比較!Z189</f>
        <v>0</v>
      </c>
      <c r="AA254" s="7">
        <f>年齢別比較!AA189</f>
        <v>0</v>
      </c>
      <c r="AB254" s="6">
        <f>年齢別比較!AB189</f>
        <v>0</v>
      </c>
      <c r="AC254" s="7">
        <f>年齢別比較!AC189</f>
        <v>0</v>
      </c>
      <c r="AD254" s="7">
        <f>年齢別比較!AD189</f>
        <v>0</v>
      </c>
      <c r="AE254" s="7">
        <f>年齢別比較!AE189</f>
        <v>0</v>
      </c>
      <c r="AF254" s="7">
        <f>年齢別比較!AF189</f>
        <v>0</v>
      </c>
      <c r="AG254" s="7">
        <f>年齢別比較!AG189</f>
        <v>0</v>
      </c>
    </row>
    <row r="255" spans="1:33">
      <c r="A255" s="5" t="str">
        <f>年齢別比較!A189</f>
        <v>社会加重40代</v>
      </c>
      <c r="B255" s="6">
        <f>年齢別比較!B190</f>
        <v>0</v>
      </c>
      <c r="C255" s="6">
        <f>年齢別比較!C190</f>
        <v>0</v>
      </c>
      <c r="D255" s="6">
        <f>年齢別比較!D190</f>
        <v>0</v>
      </c>
      <c r="E255" s="6">
        <f>年齢別比較!E190</f>
        <v>0</v>
      </c>
      <c r="F255" s="6">
        <f>年齢別比較!F190</f>
        <v>0</v>
      </c>
      <c r="G255" s="6">
        <f>年齢別比較!G190</f>
        <v>0</v>
      </c>
      <c r="H255" s="6">
        <f>年齢別比較!H190</f>
        <v>0</v>
      </c>
      <c r="I255" s="6">
        <f>年齢別比較!I190</f>
        <v>0</v>
      </c>
      <c r="J255" s="6">
        <f>年齢別比較!J190</f>
        <v>0</v>
      </c>
      <c r="K255" s="6">
        <f>年齢別比較!K190</f>
        <v>0</v>
      </c>
      <c r="L255" s="6">
        <f>年齢別比較!L190</f>
        <v>0</v>
      </c>
      <c r="M255" s="6">
        <f>年齢別比較!M190</f>
        <v>0</v>
      </c>
      <c r="N255" s="6">
        <f>年齢別比較!N190</f>
        <v>0</v>
      </c>
      <c r="O255" s="6">
        <f>年齢別比較!O190</f>
        <v>0</v>
      </c>
      <c r="P255" s="6">
        <f>年齢別比較!P190</f>
        <v>0</v>
      </c>
      <c r="Q255" s="6">
        <f>年齢別比較!Q190</f>
        <v>0</v>
      </c>
      <c r="R255" s="6">
        <f>年齢別比較!R190</f>
        <v>0</v>
      </c>
      <c r="S255" s="6">
        <f>年齢別比較!S190</f>
        <v>0</v>
      </c>
      <c r="T255" s="6">
        <f>年齢別比較!T190</f>
        <v>0</v>
      </c>
      <c r="U255" s="6">
        <f>年齢別比較!U190</f>
        <v>0</v>
      </c>
      <c r="V255" s="6">
        <f>年齢別比較!V190</f>
        <v>0</v>
      </c>
      <c r="W255" s="6">
        <f>年齢別比較!W190</f>
        <v>0</v>
      </c>
      <c r="X255" s="6">
        <f>年齢別比較!X190</f>
        <v>0</v>
      </c>
      <c r="Y255" s="6">
        <f>年齢別比較!Y190</f>
        <v>0</v>
      </c>
      <c r="Z255" s="6">
        <f>年齢別比較!Z190</f>
        <v>0</v>
      </c>
      <c r="AA255" s="7">
        <f>年齢別比較!AA190</f>
        <v>0</v>
      </c>
      <c r="AB255" s="6">
        <f>年齢別比較!AB190</f>
        <v>0</v>
      </c>
      <c r="AC255" s="7">
        <f>年齢別比較!AC190</f>
        <v>0</v>
      </c>
      <c r="AD255" s="7">
        <f>年齢別比較!AD190</f>
        <v>0</v>
      </c>
      <c r="AE255" s="7">
        <f>年齢別比較!AE190</f>
        <v>0</v>
      </c>
      <c r="AF255" s="7">
        <f>年齢別比較!AF190</f>
        <v>0</v>
      </c>
      <c r="AG255" s="7">
        <f>年齢別比較!AG190</f>
        <v>0</v>
      </c>
    </row>
    <row r="256" spans="1:33">
      <c r="A256" s="5" t="str">
        <f>年齢別比較!A190</f>
        <v>社会加重50代</v>
      </c>
      <c r="B256" s="6">
        <f>年齢別比較!B191</f>
        <v>0</v>
      </c>
      <c r="C256" s="6">
        <f>年齢別比較!C191</f>
        <v>0</v>
      </c>
      <c r="D256" s="6">
        <f>年齢別比較!D191</f>
        <v>0</v>
      </c>
      <c r="E256" s="6">
        <f>年齢別比較!E191</f>
        <v>0</v>
      </c>
      <c r="F256" s="6">
        <f>年齢別比較!F191</f>
        <v>0</v>
      </c>
      <c r="G256" s="6">
        <f>年齢別比較!G191</f>
        <v>0</v>
      </c>
      <c r="H256" s="6">
        <f>年齢別比較!H191</f>
        <v>0</v>
      </c>
      <c r="I256" s="6">
        <f>年齢別比較!I191</f>
        <v>0</v>
      </c>
      <c r="J256" s="6">
        <f>年齢別比較!J191</f>
        <v>0</v>
      </c>
      <c r="K256" s="6">
        <f>年齢別比較!K191</f>
        <v>0</v>
      </c>
      <c r="L256" s="6">
        <f>年齢別比較!L191</f>
        <v>0</v>
      </c>
      <c r="M256" s="6">
        <f>年齢別比較!M191</f>
        <v>0</v>
      </c>
      <c r="N256" s="6">
        <f>年齢別比較!N191</f>
        <v>0</v>
      </c>
      <c r="O256" s="6">
        <f>年齢別比較!O191</f>
        <v>0</v>
      </c>
      <c r="P256" s="6">
        <f>年齢別比較!P191</f>
        <v>0</v>
      </c>
      <c r="Q256" s="6">
        <f>年齢別比較!Q191</f>
        <v>0</v>
      </c>
      <c r="R256" s="6">
        <f>年齢別比較!R191</f>
        <v>0</v>
      </c>
      <c r="S256" s="6">
        <f>年齢別比較!S191</f>
        <v>0</v>
      </c>
      <c r="T256" s="6">
        <f>年齢別比較!T191</f>
        <v>0</v>
      </c>
      <c r="U256" s="6">
        <f>年齢別比較!U191</f>
        <v>0</v>
      </c>
      <c r="V256" s="6">
        <f>年齢別比較!V191</f>
        <v>0</v>
      </c>
      <c r="W256" s="6">
        <f>年齢別比較!W191</f>
        <v>0</v>
      </c>
      <c r="X256" s="6">
        <f>年齢別比較!X191</f>
        <v>0</v>
      </c>
      <c r="Y256" s="6">
        <f>年齢別比較!Y191</f>
        <v>0</v>
      </c>
      <c r="Z256" s="6">
        <f>年齢別比較!Z191</f>
        <v>0</v>
      </c>
      <c r="AA256" s="7">
        <f>年齢別比較!AA191</f>
        <v>0</v>
      </c>
      <c r="AB256" s="6">
        <f>年齢別比較!AB191</f>
        <v>0</v>
      </c>
      <c r="AC256" s="7">
        <f>年齢別比較!AC191</f>
        <v>0</v>
      </c>
      <c r="AD256" s="7">
        <f>年齢別比較!AD191</f>
        <v>0</v>
      </c>
      <c r="AE256" s="7">
        <f>年齢別比較!AE191</f>
        <v>0</v>
      </c>
      <c r="AF256" s="7">
        <f>年齢別比較!AF191</f>
        <v>0</v>
      </c>
      <c r="AG256" s="7">
        <f>年齢別比較!AG191</f>
        <v>0</v>
      </c>
    </row>
    <row r="257" spans="1:33" ht="14.25" thickBot="1">
      <c r="A257" s="13" t="str">
        <f>年齢別比較!A191</f>
        <v>社会加重60代</v>
      </c>
      <c r="B257" s="14">
        <f>年齢別比較!B192</f>
        <v>0</v>
      </c>
      <c r="C257" s="14">
        <f>年齢別比較!C192</f>
        <v>0</v>
      </c>
      <c r="D257" s="14">
        <f>年齢別比較!D192</f>
        <v>0</v>
      </c>
      <c r="E257" s="14">
        <f>年齢別比較!E192</f>
        <v>0</v>
      </c>
      <c r="F257" s="14">
        <f>年齢別比較!F192</f>
        <v>0</v>
      </c>
      <c r="G257" s="14">
        <f>年齢別比較!G192</f>
        <v>0</v>
      </c>
      <c r="H257" s="14">
        <f>年齢別比較!H192</f>
        <v>0</v>
      </c>
      <c r="I257" s="14">
        <f>年齢別比較!I192</f>
        <v>0</v>
      </c>
      <c r="J257" s="14">
        <f>年齢別比較!J192</f>
        <v>0</v>
      </c>
      <c r="K257" s="14">
        <f>年齢別比較!K192</f>
        <v>0</v>
      </c>
      <c r="L257" s="14">
        <f>年齢別比較!L192</f>
        <v>0</v>
      </c>
      <c r="M257" s="14">
        <f>年齢別比較!M192</f>
        <v>0</v>
      </c>
      <c r="N257" s="14">
        <f>年齢別比較!N192</f>
        <v>0</v>
      </c>
      <c r="O257" s="14">
        <f>年齢別比較!O192</f>
        <v>0</v>
      </c>
      <c r="P257" s="14">
        <f>年齢別比較!P192</f>
        <v>0</v>
      </c>
      <c r="Q257" s="14">
        <f>年齢別比較!Q192</f>
        <v>0</v>
      </c>
      <c r="R257" s="14">
        <f>年齢別比較!R192</f>
        <v>0</v>
      </c>
      <c r="S257" s="14">
        <f>年齢別比較!S192</f>
        <v>0</v>
      </c>
      <c r="T257" s="14">
        <f>年齢別比較!T192</f>
        <v>0</v>
      </c>
      <c r="U257" s="14">
        <f>年齢別比較!U192</f>
        <v>0</v>
      </c>
      <c r="V257" s="14">
        <f>年齢別比較!V192</f>
        <v>0</v>
      </c>
      <c r="W257" s="14">
        <f>年齢別比較!W192</f>
        <v>0</v>
      </c>
      <c r="X257" s="14">
        <f>年齢別比較!X192</f>
        <v>0</v>
      </c>
      <c r="Y257" s="14">
        <f>年齢別比較!Y192</f>
        <v>0</v>
      </c>
      <c r="Z257" s="14">
        <f>年齢別比較!Z192</f>
        <v>0</v>
      </c>
      <c r="AA257" s="15">
        <f>年齢別比較!AA192</f>
        <v>0</v>
      </c>
      <c r="AB257" s="14">
        <f>年齢別比較!AB192</f>
        <v>0</v>
      </c>
      <c r="AC257" s="15">
        <f>年齢別比較!AC192</f>
        <v>0</v>
      </c>
      <c r="AD257" s="15">
        <f>年齢別比較!AD192</f>
        <v>0</v>
      </c>
      <c r="AE257" s="15">
        <f>年齢別比較!AE192</f>
        <v>0</v>
      </c>
      <c r="AF257" s="15">
        <f>年齢別比較!AF192</f>
        <v>0</v>
      </c>
      <c r="AG257" s="15">
        <f>年齢別比較!AG192</f>
        <v>0</v>
      </c>
    </row>
    <row r="258" spans="1:33">
      <c r="A258" s="2" t="s">
        <v>298</v>
      </c>
      <c r="B258" s="3">
        <f>男女別比較!B77</f>
        <v>0</v>
      </c>
      <c r="C258" s="3">
        <f>男女別比較!C77</f>
        <v>0</v>
      </c>
      <c r="D258" s="3">
        <f>男女別比較!D77</f>
        <v>0</v>
      </c>
      <c r="E258" s="3">
        <f>男女別比較!E77</f>
        <v>0</v>
      </c>
      <c r="F258" s="3">
        <f>男女別比較!F77</f>
        <v>0</v>
      </c>
      <c r="G258" s="3">
        <f>男女別比較!G77</f>
        <v>0</v>
      </c>
      <c r="H258" s="3">
        <f>男女別比較!H77</f>
        <v>0</v>
      </c>
      <c r="I258" s="3">
        <f>男女別比較!I77</f>
        <v>0</v>
      </c>
      <c r="J258" s="3">
        <f>男女別比較!J77</f>
        <v>0</v>
      </c>
      <c r="K258" s="3">
        <f>男女別比較!K77</f>
        <v>0</v>
      </c>
      <c r="L258" s="3">
        <f>男女別比較!L77</f>
        <v>0</v>
      </c>
      <c r="M258" s="3">
        <f>男女別比較!M77</f>
        <v>0</v>
      </c>
      <c r="N258" s="3">
        <f>男女別比較!N77</f>
        <v>0</v>
      </c>
      <c r="O258" s="3">
        <f>男女別比較!O77</f>
        <v>0</v>
      </c>
      <c r="P258" s="3">
        <f>男女別比較!P77</f>
        <v>0</v>
      </c>
      <c r="Q258" s="3">
        <f>男女別比較!Q77</f>
        <v>0</v>
      </c>
      <c r="R258" s="3">
        <f>男女別比較!R77</f>
        <v>0</v>
      </c>
      <c r="S258" s="3">
        <f>男女別比較!S77</f>
        <v>0</v>
      </c>
      <c r="T258" s="3">
        <f>男女別比較!T77</f>
        <v>0</v>
      </c>
      <c r="U258" s="3">
        <f>男女別比較!U77</f>
        <v>0</v>
      </c>
      <c r="V258" s="3">
        <f>男女別比較!V77</f>
        <v>0</v>
      </c>
      <c r="W258" s="3">
        <f>男女別比較!W77</f>
        <v>0</v>
      </c>
      <c r="X258" s="3">
        <f>男女別比較!X77</f>
        <v>0</v>
      </c>
      <c r="Y258" s="3">
        <f>男女別比較!Y77</f>
        <v>0</v>
      </c>
      <c r="Z258" s="3">
        <f>男女別比較!Z77</f>
        <v>0</v>
      </c>
      <c r="AA258" s="4">
        <f>男女別比較!AA77</f>
        <v>0</v>
      </c>
      <c r="AB258" s="3">
        <f>男女別比較!AB77</f>
        <v>0</v>
      </c>
      <c r="AC258" s="4">
        <f>男女別比較!AC77</f>
        <v>0</v>
      </c>
      <c r="AD258" s="4">
        <f>男女別比較!AD77</f>
        <v>0</v>
      </c>
      <c r="AE258" s="4">
        <f>男女別比較!AE77</f>
        <v>0</v>
      </c>
      <c r="AF258" s="4">
        <f>男女別比較!AF77</f>
        <v>0</v>
      </c>
      <c r="AG258" s="4">
        <f>男女別比較!AG77</f>
        <v>0</v>
      </c>
    </row>
    <row r="259" spans="1:33" ht="14.25" thickBot="1">
      <c r="A259" s="8" t="s">
        <v>299</v>
      </c>
      <c r="B259" s="9">
        <f>男女別比較!B83</f>
        <v>0</v>
      </c>
      <c r="C259" s="9">
        <f>男女別比較!C83</f>
        <v>0</v>
      </c>
      <c r="D259" s="9">
        <f>男女別比較!D83</f>
        <v>0</v>
      </c>
      <c r="E259" s="9">
        <f>男女別比較!E83</f>
        <v>0</v>
      </c>
      <c r="F259" s="9">
        <f>男女別比較!F83</f>
        <v>0</v>
      </c>
      <c r="G259" s="9">
        <f>男女別比較!G83</f>
        <v>0</v>
      </c>
      <c r="H259" s="9">
        <f>男女別比較!H83</f>
        <v>0</v>
      </c>
      <c r="I259" s="9">
        <f>男女別比較!I83</f>
        <v>0</v>
      </c>
      <c r="J259" s="9">
        <f>男女別比較!J83</f>
        <v>0</v>
      </c>
      <c r="K259" s="9">
        <f>男女別比較!K83</f>
        <v>0</v>
      </c>
      <c r="L259" s="9">
        <f>男女別比較!L83</f>
        <v>0</v>
      </c>
      <c r="M259" s="9">
        <f>男女別比較!M83</f>
        <v>0</v>
      </c>
      <c r="N259" s="9">
        <f>男女別比較!N83</f>
        <v>0</v>
      </c>
      <c r="O259" s="9">
        <f>男女別比較!O83</f>
        <v>0</v>
      </c>
      <c r="P259" s="9">
        <f>男女別比較!P83</f>
        <v>0</v>
      </c>
      <c r="Q259" s="9">
        <f>男女別比較!Q83</f>
        <v>0</v>
      </c>
      <c r="R259" s="9">
        <f>男女別比較!R83</f>
        <v>0</v>
      </c>
      <c r="S259" s="9">
        <f>男女別比較!S83</f>
        <v>0</v>
      </c>
      <c r="T259" s="9">
        <f>男女別比較!T83</f>
        <v>0</v>
      </c>
      <c r="U259" s="9">
        <f>男女別比較!U83</f>
        <v>0</v>
      </c>
      <c r="V259" s="9">
        <f>男女別比較!V83</f>
        <v>0</v>
      </c>
      <c r="W259" s="9">
        <f>男女別比較!W83</f>
        <v>0</v>
      </c>
      <c r="X259" s="9">
        <f>男女別比較!X83</f>
        <v>0</v>
      </c>
      <c r="Y259" s="9">
        <f>男女別比較!Y83</f>
        <v>0</v>
      </c>
      <c r="Z259" s="9">
        <f>男女別比較!Z83</f>
        <v>0</v>
      </c>
      <c r="AA259" s="10">
        <f>男女別比較!AA83</f>
        <v>0</v>
      </c>
      <c r="AB259" s="9">
        <f>男女別比較!AB83</f>
        <v>0</v>
      </c>
      <c r="AC259" s="10">
        <f>男女別比較!AC83</f>
        <v>0</v>
      </c>
      <c r="AD259" s="10">
        <f>男女別比較!AD83</f>
        <v>0</v>
      </c>
      <c r="AE259" s="10">
        <f>男女別比較!AE83</f>
        <v>0</v>
      </c>
      <c r="AF259" s="10">
        <f>男女別比較!AF83</f>
        <v>0</v>
      </c>
      <c r="AG259" s="10">
        <f>男女別比較!AG83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3"/>
  <sheetViews>
    <sheetView tabSelected="1" topLeftCell="A208" workbookViewId="0">
      <selection activeCell="A226" sqref="A226"/>
    </sheetView>
  </sheetViews>
  <sheetFormatPr defaultRowHeight="13.5"/>
  <cols>
    <col min="1" max="1" width="12.625" style="46" customWidth="1"/>
    <col min="2" max="16384" width="9" style="46"/>
  </cols>
  <sheetData>
    <row r="1" spans="1:27" ht="14.25" thickBot="1">
      <c r="B1" s="46" t="s">
        <v>452</v>
      </c>
      <c r="F1" s="46" t="s">
        <v>481</v>
      </c>
    </row>
    <row r="2" spans="1:27">
      <c r="B2" s="49" t="s">
        <v>164</v>
      </c>
      <c r="C2" s="41" t="s">
        <v>165</v>
      </c>
      <c r="D2" s="42" t="s">
        <v>300</v>
      </c>
    </row>
    <row r="3" spans="1:27" ht="14.25" thickBot="1">
      <c r="A3" s="46" t="str">
        <f>年齢別比較!A2</f>
        <v>性別</v>
      </c>
      <c r="B3" s="51">
        <f>年齢別比較!B2</f>
        <v>0</v>
      </c>
      <c r="C3" s="56">
        <f>年齢別比較!C2</f>
        <v>0</v>
      </c>
      <c r="D3" s="57">
        <f>B3+C3</f>
        <v>0</v>
      </c>
      <c r="E3" s="46" t="s">
        <v>447</v>
      </c>
    </row>
    <row r="4" spans="1:27">
      <c r="B4" s="49" t="s">
        <v>75</v>
      </c>
      <c r="C4" s="41" t="s">
        <v>76</v>
      </c>
      <c r="D4" s="41" t="s">
        <v>77</v>
      </c>
      <c r="E4" s="41" t="s">
        <v>78</v>
      </c>
      <c r="F4" s="42" t="s">
        <v>446</v>
      </c>
      <c r="G4" s="42"/>
    </row>
    <row r="5" spans="1:27" ht="14.25" thickBot="1">
      <c r="A5" s="46" t="str">
        <f>年齢別比較!A3</f>
        <v>世代</v>
      </c>
      <c r="B5" s="48">
        <f>年齢別比較!B3</f>
        <v>0</v>
      </c>
      <c r="C5" s="54">
        <f>年齢別比較!C3</f>
        <v>0</v>
      </c>
      <c r="D5" s="54">
        <f>年齢別比較!D3</f>
        <v>0</v>
      </c>
      <c r="E5" s="54">
        <f>年齢別比較!E3</f>
        <v>0</v>
      </c>
      <c r="F5" s="54">
        <f>年齢別比較!F3</f>
        <v>0</v>
      </c>
      <c r="G5" s="55"/>
    </row>
    <row r="6" spans="1:27" ht="27">
      <c r="A6" s="45"/>
      <c r="B6" s="43" t="s">
        <v>166</v>
      </c>
      <c r="C6" s="58" t="s">
        <v>167</v>
      </c>
      <c r="D6" s="58" t="s">
        <v>168</v>
      </c>
      <c r="E6" s="58" t="s">
        <v>169</v>
      </c>
      <c r="F6" s="58" t="s">
        <v>170</v>
      </c>
      <c r="G6" s="59" t="s">
        <v>171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ht="14.25" thickBot="1">
      <c r="A7" s="46" t="str">
        <f>年齢別比較!A4</f>
        <v>世帯構成</v>
      </c>
      <c r="B7" s="48">
        <f>年齢別比較!B4</f>
        <v>0</v>
      </c>
      <c r="C7" s="54">
        <f>年齢別比較!C4</f>
        <v>0</v>
      </c>
      <c r="D7" s="54">
        <f>年齢別比較!D4</f>
        <v>0</v>
      </c>
      <c r="E7" s="54">
        <f>年齢別比較!E4</f>
        <v>0</v>
      </c>
      <c r="F7" s="54">
        <f>年齢別比較!F4</f>
        <v>0</v>
      </c>
      <c r="G7" s="55">
        <f>年齢別比較!G4</f>
        <v>0</v>
      </c>
    </row>
    <row r="8" spans="1:27" ht="27.75" thickBot="1">
      <c r="B8" s="60" t="s">
        <v>445</v>
      </c>
      <c r="C8" s="61" t="s">
        <v>331</v>
      </c>
      <c r="D8" s="61" t="s">
        <v>332</v>
      </c>
      <c r="E8" s="61" t="s">
        <v>333</v>
      </c>
      <c r="F8" s="62" t="s">
        <v>334</v>
      </c>
    </row>
    <row r="9" spans="1:27" ht="14.25" thickBot="1">
      <c r="A9" s="46" t="str">
        <f>年齢別比較!A5</f>
        <v>雇用形態</v>
      </c>
      <c r="B9" s="48">
        <f>年齢別比較!B5</f>
        <v>0</v>
      </c>
      <c r="C9" s="54">
        <f>年齢別比較!C5</f>
        <v>0</v>
      </c>
      <c r="D9" s="54">
        <f>年齢別比較!D5</f>
        <v>0</v>
      </c>
      <c r="E9" s="54">
        <f>年齢別比較!E5</f>
        <v>0</v>
      </c>
      <c r="F9" s="55">
        <f>年齢別比較!F5</f>
        <v>0</v>
      </c>
    </row>
    <row r="11" spans="1:27" ht="14.25" thickBot="1"/>
    <row r="12" spans="1:27" ht="54">
      <c r="A12" s="124"/>
      <c r="B12" s="125" t="s">
        <v>173</v>
      </c>
      <c r="C12" s="125" t="s">
        <v>174</v>
      </c>
      <c r="D12" s="125" t="s">
        <v>175</v>
      </c>
      <c r="E12" s="125" t="s">
        <v>176</v>
      </c>
      <c r="F12" s="125" t="s">
        <v>177</v>
      </c>
      <c r="G12" s="125" t="s">
        <v>178</v>
      </c>
      <c r="H12" s="125" t="s">
        <v>400</v>
      </c>
      <c r="I12" s="125" t="s">
        <v>179</v>
      </c>
      <c r="J12" s="125" t="s">
        <v>180</v>
      </c>
      <c r="K12" s="125" t="s">
        <v>181</v>
      </c>
      <c r="L12" s="125" t="s">
        <v>182</v>
      </c>
      <c r="M12" s="125" t="s">
        <v>183</v>
      </c>
      <c r="N12" s="125" t="s">
        <v>184</v>
      </c>
      <c r="O12" s="125" t="s">
        <v>185</v>
      </c>
      <c r="P12" s="125" t="s">
        <v>186</v>
      </c>
      <c r="Q12" s="125" t="s">
        <v>187</v>
      </c>
      <c r="R12" s="125" t="s">
        <v>188</v>
      </c>
      <c r="S12" s="126" t="s">
        <v>189</v>
      </c>
      <c r="T12" s="126" t="s">
        <v>405</v>
      </c>
      <c r="U12" s="45"/>
      <c r="V12" s="45"/>
      <c r="W12" s="45"/>
      <c r="X12" s="45"/>
      <c r="Y12" s="45"/>
      <c r="Z12" s="45"/>
      <c r="AA12" s="45"/>
    </row>
    <row r="13" spans="1:27">
      <c r="A13" s="129" t="str">
        <f>年齢別比較!A6</f>
        <v>悩み1位</v>
      </c>
      <c r="B13" s="130" t="e">
        <f>年齢別比較!B6/$D$3</f>
        <v>#DIV/0!</v>
      </c>
      <c r="C13" s="130" t="e">
        <f>年齢別比較!C6/$D$3</f>
        <v>#DIV/0!</v>
      </c>
      <c r="D13" s="130" t="e">
        <f>年齢別比較!D6/$D$3</f>
        <v>#DIV/0!</v>
      </c>
      <c r="E13" s="130" t="e">
        <f>年齢別比較!E6/$D$3</f>
        <v>#DIV/0!</v>
      </c>
      <c r="F13" s="130" t="e">
        <f>年齢別比較!F6/$D$3</f>
        <v>#DIV/0!</v>
      </c>
      <c r="G13" s="130" t="e">
        <f>年齢別比較!G6/$D$3</f>
        <v>#DIV/0!</v>
      </c>
      <c r="H13" s="130" t="e">
        <f>年齢別比較!H6/$D$3</f>
        <v>#DIV/0!</v>
      </c>
      <c r="I13" s="130" t="e">
        <f>年齢別比較!I6/$D$3</f>
        <v>#DIV/0!</v>
      </c>
      <c r="J13" s="130" t="e">
        <f>年齢別比較!J6/$D$3</f>
        <v>#DIV/0!</v>
      </c>
      <c r="K13" s="130" t="e">
        <f>年齢別比較!K6/$D$3</f>
        <v>#DIV/0!</v>
      </c>
      <c r="L13" s="130" t="e">
        <f>年齢別比較!L6/$D$3</f>
        <v>#DIV/0!</v>
      </c>
      <c r="M13" s="130" t="e">
        <f>年齢別比較!M6/$D$3</f>
        <v>#DIV/0!</v>
      </c>
      <c r="N13" s="130" t="e">
        <f>年齢別比較!N6/$D$3</f>
        <v>#DIV/0!</v>
      </c>
      <c r="O13" s="130" t="e">
        <f>年齢別比較!O6/$D$3</f>
        <v>#DIV/0!</v>
      </c>
      <c r="P13" s="130" t="e">
        <f>年齢別比較!P6/$D$3</f>
        <v>#DIV/0!</v>
      </c>
      <c r="Q13" s="130" t="e">
        <f>年齢別比較!Q6/$D$3</f>
        <v>#DIV/0!</v>
      </c>
      <c r="R13" s="130" t="e">
        <f>年齢別比較!R6/$D$3</f>
        <v>#DIV/0!</v>
      </c>
      <c r="S13" s="130" t="e">
        <f>年齢別比較!S6/$D$3</f>
        <v>#DIV/0!</v>
      </c>
      <c r="T13" s="130" t="e">
        <f>年齢別比較!T6/$D$3</f>
        <v>#DIV/0!</v>
      </c>
    </row>
    <row r="14" spans="1:27">
      <c r="A14" s="129" t="str">
        <f>年齢別比較!A7</f>
        <v>悩み2位</v>
      </c>
      <c r="B14" s="130" t="e">
        <f>年齢別比較!B7/$D$3</f>
        <v>#DIV/0!</v>
      </c>
      <c r="C14" s="130" t="e">
        <f>年齢別比較!C7/$D$3</f>
        <v>#DIV/0!</v>
      </c>
      <c r="D14" s="130" t="e">
        <f>年齢別比較!D7/$D$3</f>
        <v>#DIV/0!</v>
      </c>
      <c r="E14" s="130" t="e">
        <f>年齢別比較!E7/$D$3</f>
        <v>#DIV/0!</v>
      </c>
      <c r="F14" s="130" t="e">
        <f>年齢別比較!F7/$D$3</f>
        <v>#DIV/0!</v>
      </c>
      <c r="G14" s="130" t="e">
        <f>年齢別比較!G7/$D$3</f>
        <v>#DIV/0!</v>
      </c>
      <c r="H14" s="130" t="e">
        <f>年齢別比較!H7/$D$3</f>
        <v>#DIV/0!</v>
      </c>
      <c r="I14" s="130" t="e">
        <f>年齢別比較!I7/$D$3</f>
        <v>#DIV/0!</v>
      </c>
      <c r="J14" s="130" t="e">
        <f>年齢別比較!J7/$D$3</f>
        <v>#DIV/0!</v>
      </c>
      <c r="K14" s="130" t="e">
        <f>年齢別比較!K7/$D$3</f>
        <v>#DIV/0!</v>
      </c>
      <c r="L14" s="130" t="e">
        <f>年齢別比較!L7/$D$3</f>
        <v>#DIV/0!</v>
      </c>
      <c r="M14" s="130" t="e">
        <f>年齢別比較!M7/$D$3</f>
        <v>#DIV/0!</v>
      </c>
      <c r="N14" s="130" t="e">
        <f>年齢別比較!N7/$D$3</f>
        <v>#DIV/0!</v>
      </c>
      <c r="O14" s="130" t="e">
        <f>年齢別比較!O7/$D$3</f>
        <v>#DIV/0!</v>
      </c>
      <c r="P14" s="130" t="e">
        <f>年齢別比較!P7/$D$3</f>
        <v>#DIV/0!</v>
      </c>
      <c r="Q14" s="130" t="e">
        <f>年齢別比較!Q7/$D$3</f>
        <v>#DIV/0!</v>
      </c>
      <c r="R14" s="130" t="e">
        <f>年齢別比較!R7/$D$3</f>
        <v>#DIV/0!</v>
      </c>
      <c r="S14" s="130" t="e">
        <f>年齢別比較!S7/$D$3</f>
        <v>#DIV/0!</v>
      </c>
      <c r="T14" s="130" t="e">
        <f>年齢別比較!T7/$D$3</f>
        <v>#DIV/0!</v>
      </c>
    </row>
    <row r="15" spans="1:27">
      <c r="A15" s="129" t="str">
        <f>年齢別比較!A8</f>
        <v>悩み3位</v>
      </c>
      <c r="B15" s="130" t="e">
        <f>年齢別比較!B8/$D$3</f>
        <v>#DIV/0!</v>
      </c>
      <c r="C15" s="130" t="e">
        <f>年齢別比較!C8/$D$3</f>
        <v>#DIV/0!</v>
      </c>
      <c r="D15" s="130" t="e">
        <f>年齢別比較!D8/$D$3</f>
        <v>#DIV/0!</v>
      </c>
      <c r="E15" s="130" t="e">
        <f>年齢別比較!E8/$D$3</f>
        <v>#DIV/0!</v>
      </c>
      <c r="F15" s="130" t="e">
        <f>年齢別比較!F8/$D$3</f>
        <v>#DIV/0!</v>
      </c>
      <c r="G15" s="130" t="e">
        <f>年齢別比較!G8/$D$3</f>
        <v>#DIV/0!</v>
      </c>
      <c r="H15" s="130" t="e">
        <f>年齢別比較!H8/$D$3</f>
        <v>#DIV/0!</v>
      </c>
      <c r="I15" s="130" t="e">
        <f>年齢別比較!I8/$D$3</f>
        <v>#DIV/0!</v>
      </c>
      <c r="J15" s="130" t="e">
        <f>年齢別比較!J8/$D$3</f>
        <v>#DIV/0!</v>
      </c>
      <c r="K15" s="130" t="e">
        <f>年齢別比較!K8/$D$3</f>
        <v>#DIV/0!</v>
      </c>
      <c r="L15" s="130" t="e">
        <f>年齢別比較!L8/$D$3</f>
        <v>#DIV/0!</v>
      </c>
      <c r="M15" s="130" t="e">
        <f>年齢別比較!M8/$D$3</f>
        <v>#DIV/0!</v>
      </c>
      <c r="N15" s="130" t="e">
        <f>年齢別比較!N8/$D$3</f>
        <v>#DIV/0!</v>
      </c>
      <c r="O15" s="130" t="e">
        <f>年齢別比較!O8/$D$3</f>
        <v>#DIV/0!</v>
      </c>
      <c r="P15" s="130" t="e">
        <f>年齢別比較!P8/$D$3</f>
        <v>#DIV/0!</v>
      </c>
      <c r="Q15" s="130" t="e">
        <f>年齢別比較!Q8/$D$3</f>
        <v>#DIV/0!</v>
      </c>
      <c r="R15" s="130" t="e">
        <f>年齢別比較!R8/$D$3</f>
        <v>#DIV/0!</v>
      </c>
      <c r="S15" s="130" t="e">
        <f>年齢別比較!S8/$D$3</f>
        <v>#DIV/0!</v>
      </c>
      <c r="T15" s="130" t="e">
        <f>年齢別比較!T8/$D$3</f>
        <v>#DIV/0!</v>
      </c>
    </row>
    <row r="16" spans="1:27">
      <c r="A16" s="129" t="str">
        <f>年齢別比較!A9</f>
        <v>悩み加重</v>
      </c>
      <c r="B16" s="130" t="e">
        <f>年齢別比較!B9/($D$3*3)</f>
        <v>#DIV/0!</v>
      </c>
      <c r="C16" s="130" t="e">
        <f>年齢別比較!C9/($D$3*3)</f>
        <v>#DIV/0!</v>
      </c>
      <c r="D16" s="130" t="e">
        <f>年齢別比較!D9/($D$3*3)</f>
        <v>#DIV/0!</v>
      </c>
      <c r="E16" s="130" t="e">
        <f>年齢別比較!E9/($D$3*3)</f>
        <v>#DIV/0!</v>
      </c>
      <c r="F16" s="130" t="e">
        <f>年齢別比較!F9/($D$3*3)</f>
        <v>#DIV/0!</v>
      </c>
      <c r="G16" s="130" t="e">
        <f>年齢別比較!G9/($D$3*3)</f>
        <v>#DIV/0!</v>
      </c>
      <c r="H16" s="130" t="e">
        <f>年齢別比較!H9/($D$3*3)</f>
        <v>#DIV/0!</v>
      </c>
      <c r="I16" s="130" t="e">
        <f>年齢別比較!I9/($D$3*3)</f>
        <v>#DIV/0!</v>
      </c>
      <c r="J16" s="130" t="e">
        <f>年齢別比較!J9/($D$3*3)</f>
        <v>#DIV/0!</v>
      </c>
      <c r="K16" s="130" t="e">
        <f>年齢別比較!K9/($D$3*3)</f>
        <v>#DIV/0!</v>
      </c>
      <c r="L16" s="130" t="e">
        <f>年齢別比較!L9/($D$3*3)</f>
        <v>#DIV/0!</v>
      </c>
      <c r="M16" s="130" t="e">
        <f>年齢別比較!M9/($D$3*3)</f>
        <v>#DIV/0!</v>
      </c>
      <c r="N16" s="130" t="e">
        <f>年齢別比較!N9/($D$3*3)</f>
        <v>#DIV/0!</v>
      </c>
      <c r="O16" s="130" t="e">
        <f>年齢別比較!O9/($D$3*3)</f>
        <v>#DIV/0!</v>
      </c>
      <c r="P16" s="130" t="e">
        <f>年齢別比較!P9/($D$3*3)</f>
        <v>#DIV/0!</v>
      </c>
      <c r="Q16" s="130" t="e">
        <f>年齢別比較!Q9/($D$3*3)</f>
        <v>#DIV/0!</v>
      </c>
      <c r="R16" s="130" t="e">
        <f>年齢別比較!R9/($D$3*3)</f>
        <v>#DIV/0!</v>
      </c>
      <c r="S16" s="130" t="e">
        <f>年齢別比較!S9/($D$3*3)</f>
        <v>#DIV/0!</v>
      </c>
      <c r="T16" s="130" t="e">
        <f>年齢別比較!T9/($D$3*3)</f>
        <v>#DIV/0!</v>
      </c>
    </row>
    <row r="17" spans="1:27">
      <c r="A17" s="129" t="str">
        <f>年齢別比較!A10</f>
        <v>悩み1位20代</v>
      </c>
      <c r="B17" s="130" t="e">
        <f>年齢別比較!B10/$B$5</f>
        <v>#DIV/0!</v>
      </c>
      <c r="C17" s="130" t="e">
        <f>年齢別比較!C10/$B$5</f>
        <v>#DIV/0!</v>
      </c>
      <c r="D17" s="130" t="e">
        <f>年齢別比較!D10/$B$5</f>
        <v>#DIV/0!</v>
      </c>
      <c r="E17" s="130" t="e">
        <f>年齢別比較!E10/$B$5</f>
        <v>#DIV/0!</v>
      </c>
      <c r="F17" s="130" t="e">
        <f>年齢別比較!F10/$B$5</f>
        <v>#DIV/0!</v>
      </c>
      <c r="G17" s="130" t="e">
        <f>年齢別比較!G10/$B$5</f>
        <v>#DIV/0!</v>
      </c>
      <c r="H17" s="130" t="e">
        <f>年齢別比較!H10/$B$5</f>
        <v>#DIV/0!</v>
      </c>
      <c r="I17" s="130" t="e">
        <f>年齢別比較!I10/$B$5</f>
        <v>#DIV/0!</v>
      </c>
      <c r="J17" s="130" t="e">
        <f>年齢別比較!J10/$B$5</f>
        <v>#DIV/0!</v>
      </c>
      <c r="K17" s="130" t="e">
        <f>年齢別比較!K10/$B$5</f>
        <v>#DIV/0!</v>
      </c>
      <c r="L17" s="130" t="e">
        <f>年齢別比較!L10/$B$5</f>
        <v>#DIV/0!</v>
      </c>
      <c r="M17" s="130" t="e">
        <f>年齢別比較!M10/$B$5</f>
        <v>#DIV/0!</v>
      </c>
      <c r="N17" s="130" t="e">
        <f>年齢別比較!N10/$B$5</f>
        <v>#DIV/0!</v>
      </c>
      <c r="O17" s="130" t="e">
        <f>年齢別比較!O10/$B$5</f>
        <v>#DIV/0!</v>
      </c>
      <c r="P17" s="130" t="e">
        <f>年齢別比較!P10/$B$5</f>
        <v>#DIV/0!</v>
      </c>
      <c r="Q17" s="130" t="e">
        <f>年齢別比較!Q10/$B$5</f>
        <v>#DIV/0!</v>
      </c>
      <c r="R17" s="130" t="e">
        <f>年齢別比較!R10/$B$5</f>
        <v>#DIV/0!</v>
      </c>
      <c r="S17" s="130" t="e">
        <f>年齢別比較!S10/$B$5</f>
        <v>#DIV/0!</v>
      </c>
      <c r="T17" s="130" t="e">
        <f>年齢別比較!T10/$B$5</f>
        <v>#DIV/0!</v>
      </c>
    </row>
    <row r="18" spans="1:27">
      <c r="A18" s="129" t="str">
        <f>年齢別比較!A11</f>
        <v>悩み1位30代</v>
      </c>
      <c r="B18" s="130" t="e">
        <f>年齢別比較!B11/$C$5</f>
        <v>#DIV/0!</v>
      </c>
      <c r="C18" s="130" t="e">
        <f>年齢別比較!C11/$C$5</f>
        <v>#DIV/0!</v>
      </c>
      <c r="D18" s="130" t="e">
        <f>年齢別比較!D11/$C$5</f>
        <v>#DIV/0!</v>
      </c>
      <c r="E18" s="130" t="e">
        <f>年齢別比較!E11/$C$5</f>
        <v>#DIV/0!</v>
      </c>
      <c r="F18" s="130" t="e">
        <f>年齢別比較!F11/$C$5</f>
        <v>#DIV/0!</v>
      </c>
      <c r="G18" s="130" t="e">
        <f>年齢別比較!G11/$C$5</f>
        <v>#DIV/0!</v>
      </c>
      <c r="H18" s="130" t="e">
        <f>年齢別比較!H11/$C$5</f>
        <v>#DIV/0!</v>
      </c>
      <c r="I18" s="130" t="e">
        <f>年齢別比較!I11/$C$5</f>
        <v>#DIV/0!</v>
      </c>
      <c r="J18" s="130" t="e">
        <f>年齢別比較!J11/$C$5</f>
        <v>#DIV/0!</v>
      </c>
      <c r="K18" s="130" t="e">
        <f>年齢別比較!K11/$C$5</f>
        <v>#DIV/0!</v>
      </c>
      <c r="L18" s="130" t="e">
        <f>年齢別比較!L11/$C$5</f>
        <v>#DIV/0!</v>
      </c>
      <c r="M18" s="130" t="e">
        <f>年齢別比較!M11/$C$5</f>
        <v>#DIV/0!</v>
      </c>
      <c r="N18" s="130" t="e">
        <f>年齢別比較!N11/$C$5</f>
        <v>#DIV/0!</v>
      </c>
      <c r="O18" s="130" t="e">
        <f>年齢別比較!O11/$C$5</f>
        <v>#DIV/0!</v>
      </c>
      <c r="P18" s="130" t="e">
        <f>年齢別比較!P11/$C$5</f>
        <v>#DIV/0!</v>
      </c>
      <c r="Q18" s="130" t="e">
        <f>年齢別比較!Q11/$C$5</f>
        <v>#DIV/0!</v>
      </c>
      <c r="R18" s="130" t="e">
        <f>年齢別比較!R11/$C$5</f>
        <v>#DIV/0!</v>
      </c>
      <c r="S18" s="130" t="e">
        <f>年齢別比較!S11/$C$5</f>
        <v>#DIV/0!</v>
      </c>
      <c r="T18" s="130" t="e">
        <f>年齢別比較!T11/$C$5</f>
        <v>#DIV/0!</v>
      </c>
    </row>
    <row r="19" spans="1:27">
      <c r="A19" s="129" t="str">
        <f>年齢別比較!A12</f>
        <v>悩み1位40代</v>
      </c>
      <c r="B19" s="130" t="e">
        <f>年齢別比較!B12/$D$5</f>
        <v>#DIV/0!</v>
      </c>
      <c r="C19" s="130" t="e">
        <f>年齢別比較!C12/$D$5</f>
        <v>#DIV/0!</v>
      </c>
      <c r="D19" s="130" t="e">
        <f>年齢別比較!D12/$D$5</f>
        <v>#DIV/0!</v>
      </c>
      <c r="E19" s="130" t="e">
        <f>年齢別比較!E12/$D$5</f>
        <v>#DIV/0!</v>
      </c>
      <c r="F19" s="130" t="e">
        <f>年齢別比較!F12/$D$5</f>
        <v>#DIV/0!</v>
      </c>
      <c r="G19" s="130" t="e">
        <f>年齢別比較!G12/$D$5</f>
        <v>#DIV/0!</v>
      </c>
      <c r="H19" s="130" t="e">
        <f>年齢別比較!H12/$D$5</f>
        <v>#DIV/0!</v>
      </c>
      <c r="I19" s="130" t="e">
        <f>年齢別比較!I12/$D$5</f>
        <v>#DIV/0!</v>
      </c>
      <c r="J19" s="130" t="e">
        <f>年齢別比較!J12/$D$5</f>
        <v>#DIV/0!</v>
      </c>
      <c r="K19" s="130" t="e">
        <f>年齢別比較!K12/$D$5</f>
        <v>#DIV/0!</v>
      </c>
      <c r="L19" s="130" t="e">
        <f>年齢別比較!L12/$D$5</f>
        <v>#DIV/0!</v>
      </c>
      <c r="M19" s="130" t="e">
        <f>年齢別比較!M12/$D$5</f>
        <v>#DIV/0!</v>
      </c>
      <c r="N19" s="130" t="e">
        <f>年齢別比較!N12/$D$5</f>
        <v>#DIV/0!</v>
      </c>
      <c r="O19" s="130" t="e">
        <f>年齢別比較!O12/$D$5</f>
        <v>#DIV/0!</v>
      </c>
      <c r="P19" s="130" t="e">
        <f>年齢別比較!P12/$D$5</f>
        <v>#DIV/0!</v>
      </c>
      <c r="Q19" s="130" t="e">
        <f>年齢別比較!Q12/$D$5</f>
        <v>#DIV/0!</v>
      </c>
      <c r="R19" s="130" t="e">
        <f>年齢別比較!R12/$D$5</f>
        <v>#DIV/0!</v>
      </c>
      <c r="S19" s="130" t="e">
        <f>年齢別比較!S12/$D$5</f>
        <v>#DIV/0!</v>
      </c>
      <c r="T19" s="130" t="e">
        <f>年齢別比較!T12/$D$5</f>
        <v>#DIV/0!</v>
      </c>
    </row>
    <row r="20" spans="1:27">
      <c r="A20" s="129" t="str">
        <f>年齢別比較!A13</f>
        <v>悩み1位50代</v>
      </c>
      <c r="B20" s="130" t="e">
        <f>年齢別比較!B13/$E$5</f>
        <v>#DIV/0!</v>
      </c>
      <c r="C20" s="130" t="e">
        <f>年齢別比較!C13/$E$5</f>
        <v>#DIV/0!</v>
      </c>
      <c r="D20" s="130" t="e">
        <f>年齢別比較!D13/$E$5</f>
        <v>#DIV/0!</v>
      </c>
      <c r="E20" s="130" t="e">
        <f>年齢別比較!E13/$E$5</f>
        <v>#DIV/0!</v>
      </c>
      <c r="F20" s="130" t="e">
        <f>年齢別比較!F13/$E$5</f>
        <v>#DIV/0!</v>
      </c>
      <c r="G20" s="130" t="e">
        <f>年齢別比較!G13/$E$5</f>
        <v>#DIV/0!</v>
      </c>
      <c r="H20" s="130" t="e">
        <f>年齢別比較!H13/$E$5</f>
        <v>#DIV/0!</v>
      </c>
      <c r="I20" s="130" t="e">
        <f>年齢別比較!I13/$E$5</f>
        <v>#DIV/0!</v>
      </c>
      <c r="J20" s="130" t="e">
        <f>年齢別比較!J13/$E$5</f>
        <v>#DIV/0!</v>
      </c>
      <c r="K20" s="130" t="e">
        <f>年齢別比較!K13/$E$5</f>
        <v>#DIV/0!</v>
      </c>
      <c r="L20" s="130" t="e">
        <f>年齢別比較!L13/$E$5</f>
        <v>#DIV/0!</v>
      </c>
      <c r="M20" s="130" t="e">
        <f>年齢別比較!M13/$E$5</f>
        <v>#DIV/0!</v>
      </c>
      <c r="N20" s="130" t="e">
        <f>年齢別比較!N13/$E$5</f>
        <v>#DIV/0!</v>
      </c>
      <c r="O20" s="130" t="e">
        <f>年齢別比較!O13/$E$5</f>
        <v>#DIV/0!</v>
      </c>
      <c r="P20" s="130" t="e">
        <f>年齢別比較!P13/$E$5</f>
        <v>#DIV/0!</v>
      </c>
      <c r="Q20" s="130" t="e">
        <f>年齢別比較!Q13/$E$5</f>
        <v>#DIV/0!</v>
      </c>
      <c r="R20" s="130" t="e">
        <f>年齢別比較!R13/$E$5</f>
        <v>#DIV/0!</v>
      </c>
      <c r="S20" s="130" t="e">
        <f>年齢別比較!S13/$E$5</f>
        <v>#DIV/0!</v>
      </c>
      <c r="T20" s="130" t="e">
        <f>年齢別比較!T13/$E$5</f>
        <v>#DIV/0!</v>
      </c>
    </row>
    <row r="21" spans="1:27">
      <c r="A21" s="129" t="str">
        <f>年齢別比較!A14</f>
        <v>悩み1位60代</v>
      </c>
      <c r="B21" s="130" t="e">
        <f>年齢別比較!B14/$F$5</f>
        <v>#DIV/0!</v>
      </c>
      <c r="C21" s="130" t="e">
        <f>年齢別比較!C14/$F$5</f>
        <v>#DIV/0!</v>
      </c>
      <c r="D21" s="130" t="e">
        <f>年齢別比較!D14/$F$5</f>
        <v>#DIV/0!</v>
      </c>
      <c r="E21" s="130" t="e">
        <f>年齢別比較!E14/$F$5</f>
        <v>#DIV/0!</v>
      </c>
      <c r="F21" s="130" t="e">
        <f>年齢別比較!F14/$F$5</f>
        <v>#DIV/0!</v>
      </c>
      <c r="G21" s="130" t="e">
        <f>年齢別比較!G14/$F$5</f>
        <v>#DIV/0!</v>
      </c>
      <c r="H21" s="130" t="e">
        <f>年齢別比較!H14/$F$5</f>
        <v>#DIV/0!</v>
      </c>
      <c r="I21" s="130" t="e">
        <f>年齢別比較!I14/$F$5</f>
        <v>#DIV/0!</v>
      </c>
      <c r="J21" s="130" t="e">
        <f>年齢別比較!J14/$F$5</f>
        <v>#DIV/0!</v>
      </c>
      <c r="K21" s="130" t="e">
        <f>年齢別比較!K14/$F$5</f>
        <v>#DIV/0!</v>
      </c>
      <c r="L21" s="130" t="e">
        <f>年齢別比較!L14/$F$5</f>
        <v>#DIV/0!</v>
      </c>
      <c r="M21" s="130" t="e">
        <f>年齢別比較!M14/$F$5</f>
        <v>#DIV/0!</v>
      </c>
      <c r="N21" s="130" t="e">
        <f>年齢別比較!N14/$F$5</f>
        <v>#DIV/0!</v>
      </c>
      <c r="O21" s="130" t="e">
        <f>年齢別比較!O14/$F$5</f>
        <v>#DIV/0!</v>
      </c>
      <c r="P21" s="130" t="e">
        <f>年齢別比較!P14/$F$5</f>
        <v>#DIV/0!</v>
      </c>
      <c r="Q21" s="130" t="e">
        <f>年齢別比較!Q14/$F$5</f>
        <v>#DIV/0!</v>
      </c>
      <c r="R21" s="130" t="e">
        <f>年齢別比較!R14/$F$5</f>
        <v>#DIV/0!</v>
      </c>
      <c r="S21" s="130" t="e">
        <f>年齢別比較!S14/$F$5</f>
        <v>#DIV/0!</v>
      </c>
      <c r="T21" s="130" t="e">
        <f>年齢別比較!T14/$F$5</f>
        <v>#DIV/0!</v>
      </c>
    </row>
    <row r="22" spans="1:27">
      <c r="A22" s="129" t="str">
        <f>年齢別比較!A16</f>
        <v>悩み加重20代</v>
      </c>
      <c r="B22" s="130" t="e">
        <f>年齢別比較!B16/($B$5*3)</f>
        <v>#DIV/0!</v>
      </c>
      <c r="C22" s="130" t="e">
        <f>年齢別比較!C16/($B$5*3)</f>
        <v>#DIV/0!</v>
      </c>
      <c r="D22" s="130" t="e">
        <f>年齢別比較!D16/($B$5*3)</f>
        <v>#DIV/0!</v>
      </c>
      <c r="E22" s="130" t="e">
        <f>年齢別比較!E16/($B$5*3)</f>
        <v>#DIV/0!</v>
      </c>
      <c r="F22" s="130" t="e">
        <f>年齢別比較!F16/($B$5*3)</f>
        <v>#DIV/0!</v>
      </c>
      <c r="G22" s="130" t="e">
        <f>年齢別比較!G16/($B$5*3)</f>
        <v>#DIV/0!</v>
      </c>
      <c r="H22" s="130" t="e">
        <f>年齢別比較!H16/($B$5*3)</f>
        <v>#DIV/0!</v>
      </c>
      <c r="I22" s="130" t="e">
        <f>年齢別比較!I16/($B$5*3)</f>
        <v>#DIV/0!</v>
      </c>
      <c r="J22" s="130" t="e">
        <f>年齢別比較!J16/($B$5*3)</f>
        <v>#DIV/0!</v>
      </c>
      <c r="K22" s="130" t="e">
        <f>年齢別比較!K16/($B$5*3)</f>
        <v>#DIV/0!</v>
      </c>
      <c r="L22" s="130" t="e">
        <f>年齢別比較!L16/($B$5*3)</f>
        <v>#DIV/0!</v>
      </c>
      <c r="M22" s="130" t="e">
        <f>年齢別比較!M16/($B$5*3)</f>
        <v>#DIV/0!</v>
      </c>
      <c r="N22" s="130" t="e">
        <f>年齢別比較!N16/($B$5*3)</f>
        <v>#DIV/0!</v>
      </c>
      <c r="O22" s="130" t="e">
        <f>年齢別比較!O16/($B$5*3)</f>
        <v>#DIV/0!</v>
      </c>
      <c r="P22" s="130" t="e">
        <f>年齢別比較!P16/($B$5*3)</f>
        <v>#DIV/0!</v>
      </c>
      <c r="Q22" s="130" t="e">
        <f>年齢別比較!Q16/($B$5*3)</f>
        <v>#DIV/0!</v>
      </c>
      <c r="R22" s="130" t="e">
        <f>年齢別比較!R16/($B$5*3)</f>
        <v>#DIV/0!</v>
      </c>
      <c r="S22" s="130" t="e">
        <f>年齢別比較!S16/($B$5*3)</f>
        <v>#DIV/0!</v>
      </c>
      <c r="T22" s="130" t="e">
        <f>年齢別比較!T16/($B$5*3)</f>
        <v>#DIV/0!</v>
      </c>
    </row>
    <row r="23" spans="1:27">
      <c r="A23" s="129" t="str">
        <f>年齢別比較!A17</f>
        <v>悩み加重30代</v>
      </c>
      <c r="B23" s="130" t="e">
        <f>年齢別比較!B17/($C$5*3)</f>
        <v>#DIV/0!</v>
      </c>
      <c r="C23" s="130" t="e">
        <f>年齢別比較!C17/($C$5*3)</f>
        <v>#DIV/0!</v>
      </c>
      <c r="D23" s="130" t="e">
        <f>年齢別比較!D17/($C$5*3)</f>
        <v>#DIV/0!</v>
      </c>
      <c r="E23" s="130" t="e">
        <f>年齢別比較!E17/($C$5*3)</f>
        <v>#DIV/0!</v>
      </c>
      <c r="F23" s="130" t="e">
        <f>年齢別比較!F17/($C$5*3)</f>
        <v>#DIV/0!</v>
      </c>
      <c r="G23" s="130" t="e">
        <f>年齢別比較!G17/($C$5*3)</f>
        <v>#DIV/0!</v>
      </c>
      <c r="H23" s="130" t="e">
        <f>年齢別比較!H17/($C$5*3)</f>
        <v>#DIV/0!</v>
      </c>
      <c r="I23" s="130" t="e">
        <f>年齢別比較!I17/($C$5*3)</f>
        <v>#DIV/0!</v>
      </c>
      <c r="J23" s="130" t="e">
        <f>年齢別比較!J17/($C$5*3)</f>
        <v>#DIV/0!</v>
      </c>
      <c r="K23" s="130" t="e">
        <f>年齢別比較!K17/($C$5*3)</f>
        <v>#DIV/0!</v>
      </c>
      <c r="L23" s="130" t="e">
        <f>年齢別比較!L17/($C$5*3)</f>
        <v>#DIV/0!</v>
      </c>
      <c r="M23" s="130" t="e">
        <f>年齢別比較!M17/($C$5*3)</f>
        <v>#DIV/0!</v>
      </c>
      <c r="N23" s="130" t="e">
        <f>年齢別比較!N17/($C$5*3)</f>
        <v>#DIV/0!</v>
      </c>
      <c r="O23" s="130" t="e">
        <f>年齢別比較!O17/($C$5*3)</f>
        <v>#DIV/0!</v>
      </c>
      <c r="P23" s="130" t="e">
        <f>年齢別比較!P17/($C$5*3)</f>
        <v>#DIV/0!</v>
      </c>
      <c r="Q23" s="130" t="e">
        <f>年齢別比較!Q17/($C$5*3)</f>
        <v>#DIV/0!</v>
      </c>
      <c r="R23" s="130" t="e">
        <f>年齢別比較!R17/($C$5*3)</f>
        <v>#DIV/0!</v>
      </c>
      <c r="S23" s="130" t="e">
        <f>年齢別比較!S17/($C$5*3)</f>
        <v>#DIV/0!</v>
      </c>
      <c r="T23" s="130" t="e">
        <f>年齢別比較!T17/($C$5*3)</f>
        <v>#DIV/0!</v>
      </c>
    </row>
    <row r="24" spans="1:27">
      <c r="A24" s="129" t="str">
        <f>年齢別比較!A18</f>
        <v>悩み加重40代</v>
      </c>
      <c r="B24" s="130" t="e">
        <f>年齢別比較!B18/($D$5*3)</f>
        <v>#DIV/0!</v>
      </c>
      <c r="C24" s="130" t="e">
        <f>年齢別比較!C18/($D$5*3)</f>
        <v>#DIV/0!</v>
      </c>
      <c r="D24" s="130" t="e">
        <f>年齢別比較!D18/($D$5*3)</f>
        <v>#DIV/0!</v>
      </c>
      <c r="E24" s="130" t="e">
        <f>年齢別比較!E18/($D$5*3)</f>
        <v>#DIV/0!</v>
      </c>
      <c r="F24" s="130" t="e">
        <f>年齢別比較!F18/($D$5*3)</f>
        <v>#DIV/0!</v>
      </c>
      <c r="G24" s="130" t="e">
        <f>年齢別比較!G18/($D$5*3)</f>
        <v>#DIV/0!</v>
      </c>
      <c r="H24" s="130" t="e">
        <f>年齢別比較!H18/($D$5*3)</f>
        <v>#DIV/0!</v>
      </c>
      <c r="I24" s="130" t="e">
        <f>年齢別比較!I18/($D$5*3)</f>
        <v>#DIV/0!</v>
      </c>
      <c r="J24" s="130" t="e">
        <f>年齢別比較!J18/($D$5*3)</f>
        <v>#DIV/0!</v>
      </c>
      <c r="K24" s="130" t="e">
        <f>年齢別比較!K18/($D$5*3)</f>
        <v>#DIV/0!</v>
      </c>
      <c r="L24" s="130" t="e">
        <f>年齢別比較!L18/($D$5*3)</f>
        <v>#DIV/0!</v>
      </c>
      <c r="M24" s="130" t="e">
        <f>年齢別比較!M18/($D$5*3)</f>
        <v>#DIV/0!</v>
      </c>
      <c r="N24" s="130" t="e">
        <f>年齢別比較!N18/($D$5*3)</f>
        <v>#DIV/0!</v>
      </c>
      <c r="O24" s="130" t="e">
        <f>年齢別比較!O18/($D$5*3)</f>
        <v>#DIV/0!</v>
      </c>
      <c r="P24" s="130" t="e">
        <f>年齢別比較!P18/($D$5*3)</f>
        <v>#DIV/0!</v>
      </c>
      <c r="Q24" s="130" t="e">
        <f>年齢別比較!Q18/($D$5*3)</f>
        <v>#DIV/0!</v>
      </c>
      <c r="R24" s="130" t="e">
        <f>年齢別比較!R18/($D$5*3)</f>
        <v>#DIV/0!</v>
      </c>
      <c r="S24" s="130" t="e">
        <f>年齢別比較!S18/($D$5*3)</f>
        <v>#DIV/0!</v>
      </c>
      <c r="T24" s="130" t="e">
        <f>年齢別比較!T18/($D$5*3)</f>
        <v>#DIV/0!</v>
      </c>
    </row>
    <row r="25" spans="1:27">
      <c r="A25" s="129" t="str">
        <f>年齢別比較!A19</f>
        <v>悩み加重50代</v>
      </c>
      <c r="B25" s="130" t="e">
        <f>年齢別比較!B19/($E$5*3)</f>
        <v>#DIV/0!</v>
      </c>
      <c r="C25" s="130" t="e">
        <f>年齢別比較!C19/($E$5*3)</f>
        <v>#DIV/0!</v>
      </c>
      <c r="D25" s="130" t="e">
        <f>年齢別比較!D19/($E$5*3)</f>
        <v>#DIV/0!</v>
      </c>
      <c r="E25" s="130" t="e">
        <f>年齢別比較!E19/($E$5*3)</f>
        <v>#DIV/0!</v>
      </c>
      <c r="F25" s="130" t="e">
        <f>年齢別比較!F19/($E$5*3)</f>
        <v>#DIV/0!</v>
      </c>
      <c r="G25" s="130" t="e">
        <f>年齢別比較!G19/($E$5*3)</f>
        <v>#DIV/0!</v>
      </c>
      <c r="H25" s="130" t="e">
        <f>年齢別比較!H19/($E$5*3)</f>
        <v>#DIV/0!</v>
      </c>
      <c r="I25" s="130" t="e">
        <f>年齢別比較!I19/($E$5*3)</f>
        <v>#DIV/0!</v>
      </c>
      <c r="J25" s="130" t="e">
        <f>年齢別比較!J19/($E$5*3)</f>
        <v>#DIV/0!</v>
      </c>
      <c r="K25" s="130" t="e">
        <f>年齢別比較!K19/($E$5*3)</f>
        <v>#DIV/0!</v>
      </c>
      <c r="L25" s="130" t="e">
        <f>年齢別比較!L19/($E$5*3)</f>
        <v>#DIV/0!</v>
      </c>
      <c r="M25" s="130" t="e">
        <f>年齢別比較!M19/($E$5*3)</f>
        <v>#DIV/0!</v>
      </c>
      <c r="N25" s="130" t="e">
        <f>年齢別比較!N19/($E$5*3)</f>
        <v>#DIV/0!</v>
      </c>
      <c r="O25" s="130" t="e">
        <f>年齢別比較!O19/($E$5*3)</f>
        <v>#DIV/0!</v>
      </c>
      <c r="P25" s="130" t="e">
        <f>年齢別比較!P19/($E$5*3)</f>
        <v>#DIV/0!</v>
      </c>
      <c r="Q25" s="130" t="e">
        <f>年齢別比較!Q19/($E$5*3)</f>
        <v>#DIV/0!</v>
      </c>
      <c r="R25" s="130" t="e">
        <f>年齢別比較!R19/($E$5*3)</f>
        <v>#DIV/0!</v>
      </c>
      <c r="S25" s="130" t="e">
        <f>年齢別比較!S19/($E$5*3)</f>
        <v>#DIV/0!</v>
      </c>
      <c r="T25" s="130" t="e">
        <f>年齢別比較!T19/($E$5*3)</f>
        <v>#DIV/0!</v>
      </c>
    </row>
    <row r="26" spans="1:27" ht="14.25" thickBot="1">
      <c r="A26" s="141" t="str">
        <f>年齢別比較!A20</f>
        <v>悩み加重60代</v>
      </c>
      <c r="B26" s="130" t="e">
        <f>年齢別比較!B20/($F$5*3)</f>
        <v>#DIV/0!</v>
      </c>
      <c r="C26" s="130" t="e">
        <f>年齢別比較!C20/($F$5*3)</f>
        <v>#DIV/0!</v>
      </c>
      <c r="D26" s="130" t="e">
        <f>年齢別比較!D20/($F$5*3)</f>
        <v>#DIV/0!</v>
      </c>
      <c r="E26" s="130" t="e">
        <f>年齢別比較!E20/($F$5*3)</f>
        <v>#DIV/0!</v>
      </c>
      <c r="F26" s="130" t="e">
        <f>年齢別比較!F20/($F$5*3)</f>
        <v>#DIV/0!</v>
      </c>
      <c r="G26" s="130" t="e">
        <f>年齢別比較!G20/($F$5*3)</f>
        <v>#DIV/0!</v>
      </c>
      <c r="H26" s="130" t="e">
        <f>年齢別比較!H20/($F$5*3)</f>
        <v>#DIV/0!</v>
      </c>
      <c r="I26" s="130" t="e">
        <f>年齢別比較!I20/($F$5*3)</f>
        <v>#DIV/0!</v>
      </c>
      <c r="J26" s="130" t="e">
        <f>年齢別比較!J20/($F$5*3)</f>
        <v>#DIV/0!</v>
      </c>
      <c r="K26" s="130" t="e">
        <f>年齢別比較!K20/($F$5*3)</f>
        <v>#DIV/0!</v>
      </c>
      <c r="L26" s="130" t="e">
        <f>年齢別比較!L20/($F$5*3)</f>
        <v>#DIV/0!</v>
      </c>
      <c r="M26" s="130" t="e">
        <f>年齢別比較!M20/($F$5*3)</f>
        <v>#DIV/0!</v>
      </c>
      <c r="N26" s="130" t="e">
        <f>年齢別比較!N20/($F$5*3)</f>
        <v>#DIV/0!</v>
      </c>
      <c r="O26" s="130" t="e">
        <f>年齢別比較!O20/($F$5*3)</f>
        <v>#DIV/0!</v>
      </c>
      <c r="P26" s="130" t="e">
        <f>年齢別比較!P20/($F$5*3)</f>
        <v>#DIV/0!</v>
      </c>
      <c r="Q26" s="130" t="e">
        <f>年齢別比較!Q20/($F$5*3)</f>
        <v>#DIV/0!</v>
      </c>
      <c r="R26" s="130" t="e">
        <f>年齢別比較!R20/($F$5*3)</f>
        <v>#DIV/0!</v>
      </c>
      <c r="S26" s="130" t="e">
        <f>年齢別比較!S20/($F$5*3)</f>
        <v>#DIV/0!</v>
      </c>
      <c r="T26" s="130" t="e">
        <f>年齢別比較!T20/($F$5*3)</f>
        <v>#DIV/0!</v>
      </c>
    </row>
    <row r="27" spans="1:27">
      <c r="A27" s="131" t="s">
        <v>298</v>
      </c>
      <c r="B27" s="132" t="e">
        <f>男女別比較!B9/($B$3*3)</f>
        <v>#DIV/0!</v>
      </c>
      <c r="C27" s="132" t="e">
        <f>男女別比較!C9/($B$3*3)</f>
        <v>#DIV/0!</v>
      </c>
      <c r="D27" s="132" t="e">
        <f>男女別比較!D9/($B$3*3)</f>
        <v>#DIV/0!</v>
      </c>
      <c r="E27" s="132" t="e">
        <f>男女別比較!E9/($B$3*3)</f>
        <v>#DIV/0!</v>
      </c>
      <c r="F27" s="132" t="e">
        <f>男女別比較!F9/($B$3*3)</f>
        <v>#DIV/0!</v>
      </c>
      <c r="G27" s="132" t="e">
        <f>男女別比較!G9/($B$3*3)</f>
        <v>#DIV/0!</v>
      </c>
      <c r="H27" s="132" t="e">
        <f>男女別比較!H9/($B$3*3)</f>
        <v>#DIV/0!</v>
      </c>
      <c r="I27" s="132" t="e">
        <f>男女別比較!I9/($B$3*3)</f>
        <v>#DIV/0!</v>
      </c>
      <c r="J27" s="132" t="e">
        <f>男女別比較!J9/($B$3*3)</f>
        <v>#DIV/0!</v>
      </c>
      <c r="K27" s="132" t="e">
        <f>男女別比較!K9/($B$3*3)</f>
        <v>#DIV/0!</v>
      </c>
      <c r="L27" s="132" t="e">
        <f>男女別比較!L9/($B$3*3)</f>
        <v>#DIV/0!</v>
      </c>
      <c r="M27" s="132" t="e">
        <f>男女別比較!M9/($B$3*3)</f>
        <v>#DIV/0!</v>
      </c>
      <c r="N27" s="132" t="e">
        <f>男女別比較!N9/($B$3*3)</f>
        <v>#DIV/0!</v>
      </c>
      <c r="O27" s="132" t="e">
        <f>男女別比較!O9/($B$3*3)</f>
        <v>#DIV/0!</v>
      </c>
      <c r="P27" s="132" t="e">
        <f>男女別比較!P9/($B$3*3)</f>
        <v>#DIV/0!</v>
      </c>
      <c r="Q27" s="132" t="e">
        <f>男女別比較!Q9/($B$3*3)</f>
        <v>#DIV/0!</v>
      </c>
      <c r="R27" s="132" t="e">
        <f>男女別比較!R9/($B$3*3)</f>
        <v>#DIV/0!</v>
      </c>
      <c r="S27" s="132" t="e">
        <f>男女別比較!S9/($B$3*3)</f>
        <v>#DIV/0!</v>
      </c>
      <c r="T27" s="132" t="e">
        <f>男女別比較!T9/($B$3*3)</f>
        <v>#DIV/0!</v>
      </c>
    </row>
    <row r="28" spans="1:27" ht="14.25" thickBot="1">
      <c r="A28" s="133" t="s">
        <v>299</v>
      </c>
      <c r="B28" s="134" t="e">
        <f>男女別比較!B13/($C$3*3)</f>
        <v>#DIV/0!</v>
      </c>
      <c r="C28" s="134" t="e">
        <f>男女別比較!C13/($C$3*3)</f>
        <v>#DIV/0!</v>
      </c>
      <c r="D28" s="134" t="e">
        <f>男女別比較!D13/($C$3*3)</f>
        <v>#DIV/0!</v>
      </c>
      <c r="E28" s="134" t="e">
        <f>男女別比較!E13/($C$3*3)</f>
        <v>#DIV/0!</v>
      </c>
      <c r="F28" s="134" t="e">
        <f>男女別比較!F13/($C$3*3)</f>
        <v>#DIV/0!</v>
      </c>
      <c r="G28" s="134" t="e">
        <f>男女別比較!G13/($C$3*3)</f>
        <v>#DIV/0!</v>
      </c>
      <c r="H28" s="134" t="e">
        <f>男女別比較!H13/($C$3*3)</f>
        <v>#DIV/0!</v>
      </c>
      <c r="I28" s="134" t="e">
        <f>男女別比較!I13/($C$3*3)</f>
        <v>#DIV/0!</v>
      </c>
      <c r="J28" s="134" t="e">
        <f>男女別比較!J13/($C$3*3)</f>
        <v>#DIV/0!</v>
      </c>
      <c r="K28" s="134" t="e">
        <f>男女別比較!K13/($C$3*3)</f>
        <v>#DIV/0!</v>
      </c>
      <c r="L28" s="134" t="e">
        <f>男女別比較!L13/($C$3*3)</f>
        <v>#DIV/0!</v>
      </c>
      <c r="M28" s="134" t="e">
        <f>男女別比較!M13/($C$3*3)</f>
        <v>#DIV/0!</v>
      </c>
      <c r="N28" s="134" t="e">
        <f>男女別比較!N13/($C$3*3)</f>
        <v>#DIV/0!</v>
      </c>
      <c r="O28" s="134" t="e">
        <f>男女別比較!O13/($C$3*3)</f>
        <v>#DIV/0!</v>
      </c>
      <c r="P28" s="134" t="e">
        <f>男女別比較!P13/($C$3*3)</f>
        <v>#DIV/0!</v>
      </c>
      <c r="Q28" s="134" t="e">
        <f>男女別比較!Q13/($C$3*3)</f>
        <v>#DIV/0!</v>
      </c>
      <c r="R28" s="134" t="e">
        <f>男女別比較!R13/($C$3*3)</f>
        <v>#DIV/0!</v>
      </c>
      <c r="S28" s="134" t="e">
        <f>男女別比較!S13/($C$3*3)</f>
        <v>#DIV/0!</v>
      </c>
      <c r="T28" s="134" t="e">
        <f>男女別比較!T13/($C$3*3)</f>
        <v>#DIV/0!</v>
      </c>
    </row>
    <row r="29" spans="1:27" ht="67.5">
      <c r="A29" s="124"/>
      <c r="B29" s="125" t="s">
        <v>190</v>
      </c>
      <c r="C29" s="125" t="s">
        <v>191</v>
      </c>
      <c r="D29" s="125" t="s">
        <v>192</v>
      </c>
      <c r="E29" s="125" t="s">
        <v>193</v>
      </c>
      <c r="F29" s="126" t="s">
        <v>194</v>
      </c>
      <c r="G29" s="127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45"/>
      <c r="V29" s="45"/>
      <c r="W29" s="45"/>
      <c r="X29" s="45"/>
      <c r="Y29" s="45"/>
      <c r="Z29" s="45"/>
      <c r="AA29" s="45"/>
    </row>
    <row r="30" spans="1:27">
      <c r="A30" s="129" t="str">
        <f>年齢別比較!A22</f>
        <v>健康状態</v>
      </c>
      <c r="B30" s="130" t="e">
        <f>年齢別比較!B22/$D$3</f>
        <v>#DIV/0!</v>
      </c>
      <c r="C30" s="130" t="e">
        <f>年齢別比較!C22/$D$3</f>
        <v>#DIV/0!</v>
      </c>
      <c r="D30" s="130" t="e">
        <f>年齢別比較!D22/$D$3</f>
        <v>#DIV/0!</v>
      </c>
      <c r="E30" s="130" t="e">
        <f>年齢別比較!E22/$D$3</f>
        <v>#DIV/0!</v>
      </c>
      <c r="F30" s="130" t="e">
        <f>年齢別比較!F22/$D$3</f>
        <v>#DIV/0!</v>
      </c>
      <c r="G30" s="127"/>
      <c r="H30" s="127" t="s">
        <v>376</v>
      </c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</row>
    <row r="31" spans="1:27">
      <c r="A31" s="129" t="str">
        <f>年齢別比較!A23</f>
        <v>20代</v>
      </c>
      <c r="B31" s="130" t="e">
        <f>年齢別比較!B23/$B$5</f>
        <v>#DIV/0!</v>
      </c>
      <c r="C31" s="130" t="e">
        <f>年齢別比較!C23/$B$5</f>
        <v>#DIV/0!</v>
      </c>
      <c r="D31" s="130" t="e">
        <f>年齢別比較!D23/$B$5</f>
        <v>#DIV/0!</v>
      </c>
      <c r="E31" s="130" t="e">
        <f>年齢別比較!E23/$B$5</f>
        <v>#DIV/0!</v>
      </c>
      <c r="F31" s="130" t="e">
        <f>年齢別比較!F23/$B$5</f>
        <v>#DIV/0!</v>
      </c>
      <c r="G31" s="127"/>
      <c r="H31" s="127" t="s">
        <v>376</v>
      </c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</row>
    <row r="32" spans="1:27">
      <c r="A32" s="129" t="str">
        <f>年齢別比較!A24</f>
        <v>30代</v>
      </c>
      <c r="B32" s="130" t="e">
        <f>年齢別比較!B24/$C$5</f>
        <v>#DIV/0!</v>
      </c>
      <c r="C32" s="130" t="e">
        <f>年齢別比較!C24/$C$5</f>
        <v>#DIV/0!</v>
      </c>
      <c r="D32" s="130" t="e">
        <f>年齢別比較!D24/$C$5</f>
        <v>#DIV/0!</v>
      </c>
      <c r="E32" s="130" t="e">
        <f>年齢別比較!E24/$C$5</f>
        <v>#DIV/0!</v>
      </c>
      <c r="F32" s="130" t="e">
        <f>年齢別比較!F24/$C$5</f>
        <v>#DIV/0!</v>
      </c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7">
      <c r="A33" s="129" t="str">
        <f>年齢別比較!A25</f>
        <v>40代</v>
      </c>
      <c r="B33" s="130" t="e">
        <f>年齢別比較!B25/$D$5</f>
        <v>#DIV/0!</v>
      </c>
      <c r="C33" s="130" t="e">
        <f>年齢別比較!C25/$D$5</f>
        <v>#DIV/0!</v>
      </c>
      <c r="D33" s="130" t="e">
        <f>年齢別比較!D25/$D$5</f>
        <v>#DIV/0!</v>
      </c>
      <c r="E33" s="130" t="e">
        <f>年齢別比較!E25/$D$5</f>
        <v>#DIV/0!</v>
      </c>
      <c r="F33" s="130" t="e">
        <f>年齢別比較!F25/$D$5</f>
        <v>#DIV/0!</v>
      </c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7">
      <c r="A34" s="129" t="str">
        <f>年齢別比較!A26</f>
        <v>50代</v>
      </c>
      <c r="B34" s="130" t="e">
        <f>年齢別比較!B26/$E$5</f>
        <v>#DIV/0!</v>
      </c>
      <c r="C34" s="130" t="e">
        <f>年齢別比較!C26/$E$5</f>
        <v>#DIV/0!</v>
      </c>
      <c r="D34" s="130" t="e">
        <f>年齢別比較!D26/$E$5</f>
        <v>#DIV/0!</v>
      </c>
      <c r="E34" s="130" t="e">
        <f>年齢別比較!E26/$E$5</f>
        <v>#DIV/0!</v>
      </c>
      <c r="F34" s="130" t="e">
        <f>年齢別比較!F26/$E$5</f>
        <v>#DIV/0!</v>
      </c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7" ht="14.25" thickBot="1">
      <c r="A35" s="141" t="str">
        <f>年齢別比較!A27</f>
        <v>60代</v>
      </c>
      <c r="B35" s="130" t="e">
        <f>年齢別比較!B27/$F$5</f>
        <v>#DIV/0!</v>
      </c>
      <c r="C35" s="130" t="e">
        <f>年齢別比較!C27/$F$5</f>
        <v>#DIV/0!</v>
      </c>
      <c r="D35" s="130" t="e">
        <f>年齢別比較!D27/$F$5</f>
        <v>#DIV/0!</v>
      </c>
      <c r="E35" s="130" t="e">
        <f>年齢別比較!E27/$F$5</f>
        <v>#DIV/0!</v>
      </c>
      <c r="F35" s="130" t="e">
        <f>年齢別比較!F27/$F$5</f>
        <v>#DIV/0!</v>
      </c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</row>
    <row r="36" spans="1:27">
      <c r="A36" s="131" t="s">
        <v>164</v>
      </c>
      <c r="B36" s="132" t="e">
        <f>男女別比較!B14/$B$3</f>
        <v>#DIV/0!</v>
      </c>
      <c r="C36" s="132" t="e">
        <f>男女別比較!C14/$B$3</f>
        <v>#DIV/0!</v>
      </c>
      <c r="D36" s="132" t="e">
        <f>男女別比較!D14/$B$3</f>
        <v>#DIV/0!</v>
      </c>
      <c r="E36" s="132" t="e">
        <f>男女別比較!E14/$B$3</f>
        <v>#DIV/0!</v>
      </c>
      <c r="F36" s="132" t="e">
        <f>男女別比較!F14/$B$3</f>
        <v>#DIV/0!</v>
      </c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7" ht="14.25" thickBot="1">
      <c r="A37" s="133" t="s">
        <v>165</v>
      </c>
      <c r="B37" s="134" t="e">
        <f>男女別比較!B15/$C$3</f>
        <v>#DIV/0!</v>
      </c>
      <c r="C37" s="134" t="e">
        <f>男女別比較!C15/$C$3</f>
        <v>#DIV/0!</v>
      </c>
      <c r="D37" s="134" t="e">
        <f>男女別比較!D15/$C$3</f>
        <v>#DIV/0!</v>
      </c>
      <c r="E37" s="134" t="e">
        <f>男女別比較!E15/$C$3</f>
        <v>#DIV/0!</v>
      </c>
      <c r="F37" s="134" t="e">
        <f>男女別比較!F15/$C$3</f>
        <v>#DIV/0!</v>
      </c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7" ht="40.5">
      <c r="A38" s="124"/>
      <c r="B38" s="155" t="s">
        <v>195</v>
      </c>
      <c r="C38" s="155" t="s">
        <v>196</v>
      </c>
      <c r="D38" s="155" t="s">
        <v>197</v>
      </c>
      <c r="E38" s="155" t="s">
        <v>198</v>
      </c>
      <c r="F38" s="155" t="s">
        <v>199</v>
      </c>
      <c r="G38" s="155" t="s">
        <v>200</v>
      </c>
      <c r="H38" s="156" t="s">
        <v>201</v>
      </c>
      <c r="I38" s="127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45"/>
      <c r="V38" s="45"/>
      <c r="W38" s="45"/>
      <c r="X38" s="45"/>
      <c r="Y38" s="45"/>
      <c r="Z38" s="45"/>
      <c r="AA38" s="45"/>
    </row>
    <row r="39" spans="1:27">
      <c r="A39" s="129" t="str">
        <f>年齢別比較!A29</f>
        <v>睡眠時間</v>
      </c>
      <c r="B39" s="130" t="e">
        <f>年齢別比較!B29/$D$3</f>
        <v>#DIV/0!</v>
      </c>
      <c r="C39" s="130" t="e">
        <f>年齢別比較!C29/$D$3</f>
        <v>#DIV/0!</v>
      </c>
      <c r="D39" s="130" t="e">
        <f>年齢別比較!D29/$D$3</f>
        <v>#DIV/0!</v>
      </c>
      <c r="E39" s="130" t="e">
        <f>年齢別比較!E29/$D$3</f>
        <v>#DIV/0!</v>
      </c>
      <c r="F39" s="130" t="e">
        <f>年齢別比較!F29/$D$3</f>
        <v>#DIV/0!</v>
      </c>
      <c r="G39" s="130" t="e">
        <f>年齢別比較!G29/$D$3</f>
        <v>#DIV/0!</v>
      </c>
      <c r="H39" s="130" t="e">
        <f>年齢別比較!H29/$D$3</f>
        <v>#DIV/0!</v>
      </c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7">
      <c r="A40" s="129" t="str">
        <f>年齢別比較!A30</f>
        <v>20代</v>
      </c>
      <c r="B40" s="130" t="e">
        <f>年齢別比較!B30/$B$5</f>
        <v>#DIV/0!</v>
      </c>
      <c r="C40" s="130" t="e">
        <f>年齢別比較!C30/$B$5</f>
        <v>#DIV/0!</v>
      </c>
      <c r="D40" s="130" t="e">
        <f>年齢別比較!D30/$B$5</f>
        <v>#DIV/0!</v>
      </c>
      <c r="E40" s="130" t="e">
        <f>年齢別比較!E30/$B$5</f>
        <v>#DIV/0!</v>
      </c>
      <c r="F40" s="130" t="e">
        <f>年齢別比較!F30/$B$5</f>
        <v>#DIV/0!</v>
      </c>
      <c r="G40" s="130" t="e">
        <f>年齢別比較!G30/$B$5</f>
        <v>#DIV/0!</v>
      </c>
      <c r="H40" s="130" t="e">
        <f>年齢別比較!H30/$B$5</f>
        <v>#DIV/0!</v>
      </c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7">
      <c r="A41" s="129" t="str">
        <f>年齢別比較!A31</f>
        <v>30代</v>
      </c>
      <c r="B41" s="130" t="e">
        <f>年齢別比較!B31/$C$5</f>
        <v>#DIV/0!</v>
      </c>
      <c r="C41" s="130" t="e">
        <f>年齢別比較!C31/$C$5</f>
        <v>#DIV/0!</v>
      </c>
      <c r="D41" s="130" t="e">
        <f>年齢別比較!D31/$C$5</f>
        <v>#DIV/0!</v>
      </c>
      <c r="E41" s="130" t="e">
        <f>年齢別比較!E31/$C$5</f>
        <v>#DIV/0!</v>
      </c>
      <c r="F41" s="130" t="e">
        <f>年齢別比較!F31/$C$5</f>
        <v>#DIV/0!</v>
      </c>
      <c r="G41" s="130" t="e">
        <f>年齢別比較!G31/$C$5</f>
        <v>#DIV/0!</v>
      </c>
      <c r="H41" s="130" t="e">
        <f>年齢別比較!H31/$C$5</f>
        <v>#DIV/0!</v>
      </c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</row>
    <row r="42" spans="1:27">
      <c r="A42" s="129" t="str">
        <f>年齢別比較!A32</f>
        <v>40代</v>
      </c>
      <c r="B42" s="130" t="e">
        <f>年齢別比較!B32/$D$5</f>
        <v>#DIV/0!</v>
      </c>
      <c r="C42" s="130" t="e">
        <f>年齢別比較!C32/$D$5</f>
        <v>#DIV/0!</v>
      </c>
      <c r="D42" s="130" t="e">
        <f>年齢別比較!D32/$D$5</f>
        <v>#DIV/0!</v>
      </c>
      <c r="E42" s="130" t="e">
        <f>年齢別比較!E32/$D$5</f>
        <v>#DIV/0!</v>
      </c>
      <c r="F42" s="130" t="e">
        <f>年齢別比較!F32/$D$5</f>
        <v>#DIV/0!</v>
      </c>
      <c r="G42" s="130" t="e">
        <f>年齢別比較!G32/$D$5</f>
        <v>#DIV/0!</v>
      </c>
      <c r="H42" s="130" t="e">
        <f>年齢別比較!H32/$D$5</f>
        <v>#DIV/0!</v>
      </c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</row>
    <row r="43" spans="1:27">
      <c r="A43" s="129" t="str">
        <f>年齢別比較!A33</f>
        <v>50代</v>
      </c>
      <c r="B43" s="130" t="e">
        <f>年齢別比較!B33/$E$5</f>
        <v>#DIV/0!</v>
      </c>
      <c r="C43" s="130" t="e">
        <f>年齢別比較!C33/$E$5</f>
        <v>#DIV/0!</v>
      </c>
      <c r="D43" s="130" t="e">
        <f>年齢別比較!D33/$E$5</f>
        <v>#DIV/0!</v>
      </c>
      <c r="E43" s="130" t="e">
        <f>年齢別比較!E33/$E$5</f>
        <v>#DIV/0!</v>
      </c>
      <c r="F43" s="130" t="e">
        <f>年齢別比較!F33/$E$5</f>
        <v>#DIV/0!</v>
      </c>
      <c r="G43" s="130" t="e">
        <f>年齢別比較!G33/$E$5</f>
        <v>#DIV/0!</v>
      </c>
      <c r="H43" s="130" t="e">
        <f>年齢別比較!H33/$E$5</f>
        <v>#DIV/0!</v>
      </c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</row>
    <row r="44" spans="1:27" ht="14.25" thickBot="1">
      <c r="A44" s="141" t="str">
        <f>年齢別比較!A34</f>
        <v>60代</v>
      </c>
      <c r="B44" s="130" t="e">
        <f>年齢別比較!B34/$F$5</f>
        <v>#DIV/0!</v>
      </c>
      <c r="C44" s="130" t="e">
        <f>年齢別比較!C34/$F$5</f>
        <v>#DIV/0!</v>
      </c>
      <c r="D44" s="130" t="e">
        <f>年齢別比較!D34/$F$5</f>
        <v>#DIV/0!</v>
      </c>
      <c r="E44" s="130" t="e">
        <f>年齢別比較!E34/$F$5</f>
        <v>#DIV/0!</v>
      </c>
      <c r="F44" s="130" t="e">
        <f>年齢別比較!F34/$F$5</f>
        <v>#DIV/0!</v>
      </c>
      <c r="G44" s="130" t="e">
        <f>年齢別比較!G34/$F$5</f>
        <v>#DIV/0!</v>
      </c>
      <c r="H44" s="130" t="e">
        <f>年齢別比較!H34/$F$5</f>
        <v>#DIV/0!</v>
      </c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</row>
    <row r="45" spans="1:27">
      <c r="A45" s="131" t="s">
        <v>164</v>
      </c>
      <c r="B45" s="132" t="e">
        <f>男女別比較!B16/$B$3</f>
        <v>#DIV/0!</v>
      </c>
      <c r="C45" s="132" t="e">
        <f>男女別比較!C16/$B$3</f>
        <v>#DIV/0!</v>
      </c>
      <c r="D45" s="132" t="e">
        <f>男女別比較!D16/$B$3</f>
        <v>#DIV/0!</v>
      </c>
      <c r="E45" s="132" t="e">
        <f>男女別比較!E16/$B$3</f>
        <v>#DIV/0!</v>
      </c>
      <c r="F45" s="132" t="e">
        <f>男女別比較!F16/$B$3</f>
        <v>#DIV/0!</v>
      </c>
      <c r="G45" s="132" t="e">
        <f>男女別比較!G16/$B$3</f>
        <v>#DIV/0!</v>
      </c>
      <c r="H45" s="132" t="e">
        <f>男女別比較!H16/$B$3</f>
        <v>#DIV/0!</v>
      </c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</row>
    <row r="46" spans="1:27" ht="14.25" thickBot="1">
      <c r="A46" s="133" t="s">
        <v>165</v>
      </c>
      <c r="B46" s="134" t="e">
        <f>男女別比較!B17/$C$3</f>
        <v>#DIV/0!</v>
      </c>
      <c r="C46" s="134" t="e">
        <f>男女別比較!C17/$C$3</f>
        <v>#DIV/0!</v>
      </c>
      <c r="D46" s="134" t="e">
        <f>男女別比較!D17/$C$3</f>
        <v>#DIV/0!</v>
      </c>
      <c r="E46" s="134" t="e">
        <f>男女別比較!E17/$C$3</f>
        <v>#DIV/0!</v>
      </c>
      <c r="F46" s="134" t="e">
        <f>男女別比較!F17/$C$3</f>
        <v>#DIV/0!</v>
      </c>
      <c r="G46" s="134" t="e">
        <f>男女別比較!G17/$C$3</f>
        <v>#DIV/0!</v>
      </c>
      <c r="H46" s="134" t="e">
        <f>男女別比較!H17/$C$3</f>
        <v>#DIV/0!</v>
      </c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</row>
    <row r="47" spans="1:27" ht="54">
      <c r="A47" s="124"/>
      <c r="B47" s="125" t="s">
        <v>202</v>
      </c>
      <c r="C47" s="125" t="s">
        <v>203</v>
      </c>
      <c r="D47" s="125" t="s">
        <v>204</v>
      </c>
      <c r="E47" s="125" t="s">
        <v>205</v>
      </c>
      <c r="F47" s="125" t="s">
        <v>206</v>
      </c>
      <c r="G47" s="126" t="s">
        <v>172</v>
      </c>
      <c r="H47" s="127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45"/>
      <c r="V47" s="45"/>
      <c r="W47" s="45"/>
      <c r="X47" s="45"/>
      <c r="Y47" s="45"/>
      <c r="Z47" s="45"/>
      <c r="AA47" s="45"/>
    </row>
    <row r="48" spans="1:27">
      <c r="A48" s="129" t="str">
        <f>年齢別比較!A36</f>
        <v>経済状態</v>
      </c>
      <c r="B48" s="130" t="e">
        <f>年齢別比較!B36/$D$3</f>
        <v>#DIV/0!</v>
      </c>
      <c r="C48" s="130" t="e">
        <f>年齢別比較!C36/$D$3</f>
        <v>#DIV/0!</v>
      </c>
      <c r="D48" s="130" t="e">
        <f>年齢別比較!D36/$D$3</f>
        <v>#DIV/0!</v>
      </c>
      <c r="E48" s="130" t="e">
        <f>年齢別比較!E36/$D$3</f>
        <v>#DIV/0!</v>
      </c>
      <c r="F48" s="130" t="e">
        <f>年齢別比較!F36/$D$3</f>
        <v>#DIV/0!</v>
      </c>
      <c r="G48" s="130" t="e">
        <f>年齢別比較!G36/$D$3</f>
        <v>#DIV/0!</v>
      </c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</row>
    <row r="49" spans="1:27">
      <c r="A49" s="129" t="str">
        <f>年齢別比較!A37</f>
        <v>20代</v>
      </c>
      <c r="B49" s="130" t="e">
        <f>年齢別比較!B37/$B$5</f>
        <v>#DIV/0!</v>
      </c>
      <c r="C49" s="130" t="e">
        <f>年齢別比較!C37/$B$5</f>
        <v>#DIV/0!</v>
      </c>
      <c r="D49" s="130" t="e">
        <f>年齢別比較!D37/$B$5</f>
        <v>#DIV/0!</v>
      </c>
      <c r="E49" s="130" t="e">
        <f>年齢別比較!E37/$B$5</f>
        <v>#DIV/0!</v>
      </c>
      <c r="F49" s="130" t="e">
        <f>年齢別比較!F37/$B$5</f>
        <v>#DIV/0!</v>
      </c>
      <c r="G49" s="130">
        <f>年齢別比較!G37</f>
        <v>0</v>
      </c>
      <c r="H49" s="127"/>
      <c r="I49" s="127" t="s">
        <v>376</v>
      </c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</row>
    <row r="50" spans="1:27">
      <c r="A50" s="129" t="str">
        <f>年齢別比較!A38</f>
        <v>30代</v>
      </c>
      <c r="B50" s="130" t="e">
        <f>年齢別比較!B38/$C$5</f>
        <v>#DIV/0!</v>
      </c>
      <c r="C50" s="130" t="e">
        <f>年齢別比較!C38/$C$5</f>
        <v>#DIV/0!</v>
      </c>
      <c r="D50" s="130" t="e">
        <f>年齢別比較!D38/$C$5</f>
        <v>#DIV/0!</v>
      </c>
      <c r="E50" s="130" t="e">
        <f>年齢別比較!E38/$C$5</f>
        <v>#DIV/0!</v>
      </c>
      <c r="F50" s="130" t="e">
        <f>年齢別比較!F38/$C$5</f>
        <v>#DIV/0!</v>
      </c>
      <c r="G50" s="130" t="e">
        <f>年齢別比較!G38/$C$5</f>
        <v>#DIV/0!</v>
      </c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</row>
    <row r="51" spans="1:27">
      <c r="A51" s="129" t="str">
        <f>年齢別比較!A39</f>
        <v>40代</v>
      </c>
      <c r="B51" s="130" t="e">
        <f>年齢別比較!B39/$D$5</f>
        <v>#DIV/0!</v>
      </c>
      <c r="C51" s="130" t="e">
        <f>年齢別比較!C39/$D$5</f>
        <v>#DIV/0!</v>
      </c>
      <c r="D51" s="130" t="e">
        <f>年齢別比較!D39/$D$5</f>
        <v>#DIV/0!</v>
      </c>
      <c r="E51" s="130" t="e">
        <f>年齢別比較!E39/$D$5</f>
        <v>#DIV/0!</v>
      </c>
      <c r="F51" s="130" t="e">
        <f>年齢別比較!F39/$D$5</f>
        <v>#DIV/0!</v>
      </c>
      <c r="G51" s="130" t="e">
        <f>年齢別比較!G39/$D$5</f>
        <v>#DIV/0!</v>
      </c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</row>
    <row r="52" spans="1:27">
      <c r="A52" s="129" t="str">
        <f>年齢別比較!A40</f>
        <v>50代</v>
      </c>
      <c r="B52" s="130" t="e">
        <f>年齢別比較!B40/$E$5</f>
        <v>#DIV/0!</v>
      </c>
      <c r="C52" s="130" t="e">
        <f>年齢別比較!C40/$E$5</f>
        <v>#DIV/0!</v>
      </c>
      <c r="D52" s="130" t="e">
        <f>年齢別比較!D40/$E$5</f>
        <v>#DIV/0!</v>
      </c>
      <c r="E52" s="130" t="e">
        <f>年齢別比較!E40/$E$5</f>
        <v>#DIV/0!</v>
      </c>
      <c r="F52" s="130" t="e">
        <f>年齢別比較!F40/$E$5</f>
        <v>#DIV/0!</v>
      </c>
      <c r="G52" s="130" t="e">
        <f>年齢別比較!G40/$E$5</f>
        <v>#DIV/0!</v>
      </c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</row>
    <row r="53" spans="1:27" ht="14.25" thickBot="1">
      <c r="A53" s="129" t="str">
        <f>年齢別比較!A41</f>
        <v>60代</v>
      </c>
      <c r="B53" s="130" t="e">
        <f>年齢別比較!B41/$F$5</f>
        <v>#DIV/0!</v>
      </c>
      <c r="C53" s="130" t="e">
        <f>年齢別比較!C41/$F$5</f>
        <v>#DIV/0!</v>
      </c>
      <c r="D53" s="130" t="e">
        <f>年齢別比較!D41/$F$5</f>
        <v>#DIV/0!</v>
      </c>
      <c r="E53" s="130" t="e">
        <f>年齢別比較!E41/$F$5</f>
        <v>#DIV/0!</v>
      </c>
      <c r="F53" s="130" t="e">
        <f>年齢別比較!F41/$F$5</f>
        <v>#DIV/0!</v>
      </c>
      <c r="G53" s="130" t="e">
        <f>年齢別比較!G41/$F$5</f>
        <v>#DIV/0!</v>
      </c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</row>
    <row r="54" spans="1:27">
      <c r="A54" s="131" t="s">
        <v>164</v>
      </c>
      <c r="B54" s="132" t="e">
        <f>男女別比較!B18/$B$3</f>
        <v>#DIV/0!</v>
      </c>
      <c r="C54" s="132" t="e">
        <f>男女別比較!C18/$B$3</f>
        <v>#DIV/0!</v>
      </c>
      <c r="D54" s="132" t="e">
        <f>男女別比較!D18/$B$3</f>
        <v>#DIV/0!</v>
      </c>
      <c r="E54" s="132" t="e">
        <f>男女別比較!E18/$B$3</f>
        <v>#DIV/0!</v>
      </c>
      <c r="F54" s="132" t="e">
        <f>男女別比較!F18/$B$3</f>
        <v>#DIV/0!</v>
      </c>
      <c r="G54" s="132" t="e">
        <f>男女別比較!G18/$B$3</f>
        <v>#DIV/0!</v>
      </c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</row>
    <row r="55" spans="1:27" ht="14.25" thickBot="1">
      <c r="A55" s="133" t="s">
        <v>165</v>
      </c>
      <c r="B55" s="134" t="e">
        <f>男女別比較!B19/$C$3</f>
        <v>#DIV/0!</v>
      </c>
      <c r="C55" s="134" t="e">
        <f>男女別比較!C19/$C$3</f>
        <v>#DIV/0!</v>
      </c>
      <c r="D55" s="134" t="e">
        <f>男女別比較!D19/$C$3</f>
        <v>#DIV/0!</v>
      </c>
      <c r="E55" s="134" t="e">
        <f>男女別比較!E19/$C$3</f>
        <v>#DIV/0!</v>
      </c>
      <c r="F55" s="134" t="e">
        <f>男女別比較!F19/$C$3</f>
        <v>#DIV/0!</v>
      </c>
      <c r="G55" s="134" t="e">
        <f>男女別比較!G19/$C$3</f>
        <v>#DIV/0!</v>
      </c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</row>
    <row r="56" spans="1:27" ht="28.5" thickBot="1">
      <c r="A56" s="124"/>
      <c r="B56" s="146" t="s">
        <v>207</v>
      </c>
      <c r="C56" s="125" t="s">
        <v>208</v>
      </c>
      <c r="D56" s="146" t="s">
        <v>209</v>
      </c>
      <c r="E56" s="146" t="s">
        <v>210</v>
      </c>
      <c r="F56" s="146" t="s">
        <v>211</v>
      </c>
      <c r="G56" s="126" t="s">
        <v>212</v>
      </c>
      <c r="H56" s="127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45"/>
      <c r="V56" s="45"/>
      <c r="W56" s="45"/>
      <c r="X56" s="45"/>
      <c r="Y56" s="45"/>
      <c r="Z56" s="45"/>
      <c r="AA56" s="45"/>
    </row>
    <row r="57" spans="1:27">
      <c r="A57" s="129" t="str">
        <f>年齢別比較!A43</f>
        <v>賃上げ</v>
      </c>
      <c r="B57" s="130" t="e">
        <f>年齢別比較!B43/$D$3</f>
        <v>#DIV/0!</v>
      </c>
      <c r="C57" s="130" t="e">
        <f>年齢別比較!C43/$D$3</f>
        <v>#DIV/0!</v>
      </c>
      <c r="D57" s="130" t="e">
        <f>年齢別比較!D43/$D$3</f>
        <v>#DIV/0!</v>
      </c>
      <c r="E57" s="130" t="e">
        <f>年齢別比較!E43/$D$3</f>
        <v>#DIV/0!</v>
      </c>
      <c r="F57" s="130" t="e">
        <f>年齢別比較!F43/$D$3</f>
        <v>#DIV/0!</v>
      </c>
      <c r="G57" s="130" t="e">
        <f>年齢別比較!G43/$D$3</f>
        <v>#DIV/0!</v>
      </c>
      <c r="H57" s="127"/>
      <c r="I57" s="131" t="str">
        <f>年齢別比較!I43</f>
        <v>賃上要求加重平均</v>
      </c>
      <c r="J57" s="152"/>
      <c r="K57" s="151" t="e">
        <f>年齢別比較!K43</f>
        <v>#DIV/0!</v>
      </c>
      <c r="L57" s="127"/>
      <c r="M57" s="127"/>
      <c r="N57" s="127"/>
      <c r="O57" s="127"/>
      <c r="P57" s="127"/>
      <c r="Q57" s="127"/>
      <c r="R57" s="127"/>
      <c r="S57" s="127"/>
      <c r="T57" s="127"/>
    </row>
    <row r="58" spans="1:27">
      <c r="A58" s="129" t="str">
        <f>年齢別比較!A44</f>
        <v>20代</v>
      </c>
      <c r="B58" s="130" t="e">
        <f>年齢別比較!B44/$B$5</f>
        <v>#DIV/0!</v>
      </c>
      <c r="C58" s="130" t="e">
        <f>年齢別比較!C44/$B$5</f>
        <v>#DIV/0!</v>
      </c>
      <c r="D58" s="130" t="e">
        <f>年齢別比較!D44/$B$5</f>
        <v>#DIV/0!</v>
      </c>
      <c r="E58" s="130" t="e">
        <f>年齢別比較!E44/$B$5</f>
        <v>#DIV/0!</v>
      </c>
      <c r="F58" s="130" t="e">
        <f>年齢別比較!F44/$B$5</f>
        <v>#DIV/0!</v>
      </c>
      <c r="G58" s="157" t="e">
        <f>年齢別比較!G44/$B$5</f>
        <v>#DIV/0!</v>
      </c>
      <c r="H58" s="127"/>
      <c r="I58" s="129" t="str">
        <f>年齢別比較!I44</f>
        <v>20代</v>
      </c>
      <c r="J58" s="158"/>
      <c r="K58" s="159" t="e">
        <f>年齢別比較!K44</f>
        <v>#DIV/0!</v>
      </c>
      <c r="L58" s="127"/>
      <c r="M58" s="127"/>
      <c r="N58" s="127"/>
      <c r="O58" s="127"/>
      <c r="P58" s="127"/>
      <c r="Q58" s="127"/>
      <c r="R58" s="127"/>
      <c r="S58" s="127"/>
      <c r="T58" s="127"/>
    </row>
    <row r="59" spans="1:27">
      <c r="A59" s="129" t="str">
        <f>年齢別比較!A45</f>
        <v>30代</v>
      </c>
      <c r="B59" s="130" t="e">
        <f>年齢別比較!B45/$C$5</f>
        <v>#DIV/0!</v>
      </c>
      <c r="C59" s="130" t="e">
        <f>年齢別比較!C45/$C$5</f>
        <v>#DIV/0!</v>
      </c>
      <c r="D59" s="130" t="e">
        <f>年齢別比較!D45/$C$5</f>
        <v>#DIV/0!</v>
      </c>
      <c r="E59" s="130" t="e">
        <f>年齢別比較!E45/$C$5</f>
        <v>#DIV/0!</v>
      </c>
      <c r="F59" s="130" t="e">
        <f>年齢別比較!F45/$C$5</f>
        <v>#DIV/0!</v>
      </c>
      <c r="G59" s="130" t="e">
        <f>年齢別比較!G45/$C$5</f>
        <v>#DIV/0!</v>
      </c>
      <c r="H59" s="127"/>
      <c r="I59" s="129" t="str">
        <f>年齢別比較!I45</f>
        <v>30代</v>
      </c>
      <c r="J59" s="158"/>
      <c r="K59" s="159" t="e">
        <f>年齢別比較!K45</f>
        <v>#DIV/0!</v>
      </c>
      <c r="L59" s="127" t="s">
        <v>376</v>
      </c>
      <c r="M59" s="127"/>
      <c r="N59" s="127"/>
      <c r="O59" s="127"/>
      <c r="P59" s="127"/>
      <c r="Q59" s="127"/>
      <c r="R59" s="127"/>
      <c r="S59" s="127"/>
      <c r="T59" s="127"/>
    </row>
    <row r="60" spans="1:27">
      <c r="A60" s="129" t="str">
        <f>年齢別比較!A46</f>
        <v>40代</v>
      </c>
      <c r="B60" s="130" t="e">
        <f>年齢別比較!B46/$D$5</f>
        <v>#DIV/0!</v>
      </c>
      <c r="C60" s="130" t="e">
        <f>年齢別比較!C46/$D$5</f>
        <v>#DIV/0!</v>
      </c>
      <c r="D60" s="130" t="e">
        <f>年齢別比較!D46/$D$5</f>
        <v>#DIV/0!</v>
      </c>
      <c r="E60" s="130" t="e">
        <f>年齢別比較!E46/$D$5</f>
        <v>#DIV/0!</v>
      </c>
      <c r="F60" s="130" t="e">
        <f>年齢別比較!F46/$D$5</f>
        <v>#DIV/0!</v>
      </c>
      <c r="G60" s="130" t="e">
        <f>年齢別比較!G46/$D$5</f>
        <v>#DIV/0!</v>
      </c>
      <c r="H60" s="127"/>
      <c r="I60" s="129" t="str">
        <f>年齢別比較!I46</f>
        <v>40代</v>
      </c>
      <c r="J60" s="158"/>
      <c r="K60" s="159" t="e">
        <f>年齢別比較!K46</f>
        <v>#DIV/0!</v>
      </c>
      <c r="L60" s="127"/>
      <c r="M60" s="127"/>
      <c r="N60" s="127"/>
      <c r="O60" s="127"/>
      <c r="P60" s="127"/>
      <c r="Q60" s="127"/>
      <c r="R60" s="127"/>
      <c r="S60" s="127"/>
      <c r="T60" s="127"/>
    </row>
    <row r="61" spans="1:27">
      <c r="A61" s="129" t="str">
        <f>年齢別比較!A47</f>
        <v>50代</v>
      </c>
      <c r="B61" s="130" t="e">
        <f>年齢別比較!B47/$E$5</f>
        <v>#DIV/0!</v>
      </c>
      <c r="C61" s="130" t="e">
        <f>年齢別比較!C47/$E$5</f>
        <v>#DIV/0!</v>
      </c>
      <c r="D61" s="130" t="e">
        <f>年齢別比較!D47/$E$5</f>
        <v>#DIV/0!</v>
      </c>
      <c r="E61" s="130" t="e">
        <f>年齢別比較!E47/$E$5</f>
        <v>#DIV/0!</v>
      </c>
      <c r="F61" s="130" t="e">
        <f>年齢別比較!F47/$E$5</f>
        <v>#DIV/0!</v>
      </c>
      <c r="G61" s="130" t="e">
        <f>年齢別比較!G47/$E$5</f>
        <v>#DIV/0!</v>
      </c>
      <c r="H61" s="127"/>
      <c r="I61" s="129" t="str">
        <f>年齢別比較!I47</f>
        <v>50代</v>
      </c>
      <c r="J61" s="158"/>
      <c r="K61" s="159" t="e">
        <f>年齢別比較!K47</f>
        <v>#DIV/0!</v>
      </c>
      <c r="L61" s="127"/>
      <c r="M61" s="127"/>
      <c r="N61" s="127"/>
      <c r="O61" s="127"/>
      <c r="P61" s="127"/>
      <c r="Q61" s="127"/>
      <c r="R61" s="127"/>
      <c r="S61" s="127"/>
      <c r="T61" s="127"/>
    </row>
    <row r="62" spans="1:27" ht="14.25" thickBot="1">
      <c r="A62" s="141" t="str">
        <f>年齢別比較!A48</f>
        <v>60代</v>
      </c>
      <c r="B62" s="130" t="e">
        <f>年齢別比較!B48/$F$5</f>
        <v>#DIV/0!</v>
      </c>
      <c r="C62" s="130" t="e">
        <f>年齢別比較!C48/$F$5</f>
        <v>#DIV/0!</v>
      </c>
      <c r="D62" s="130" t="e">
        <f>年齢別比較!D48/$F$5</f>
        <v>#DIV/0!</v>
      </c>
      <c r="E62" s="130" t="e">
        <f>年齢別比較!E48/$F$5</f>
        <v>#DIV/0!</v>
      </c>
      <c r="F62" s="130" t="e">
        <f>年齢別比較!F48/$F$5</f>
        <v>#DIV/0!</v>
      </c>
      <c r="G62" s="130" t="e">
        <f>年齢別比較!G48/$F$5</f>
        <v>#DIV/0!</v>
      </c>
      <c r="H62" s="127"/>
      <c r="I62" s="141" t="str">
        <f>年齢別比較!I48</f>
        <v>60代</v>
      </c>
      <c r="J62" s="158"/>
      <c r="K62" s="159" t="e">
        <f>年齢別比較!K48</f>
        <v>#DIV/0!</v>
      </c>
      <c r="L62" s="127"/>
      <c r="M62" s="127"/>
      <c r="N62" s="127"/>
      <c r="O62" s="127"/>
      <c r="P62" s="127"/>
      <c r="Q62" s="127"/>
      <c r="R62" s="127"/>
      <c r="S62" s="127"/>
      <c r="T62" s="127"/>
    </row>
    <row r="63" spans="1:27">
      <c r="A63" s="131" t="s">
        <v>164</v>
      </c>
      <c r="B63" s="132" t="e">
        <f>男女別比較!B20/$B$3</f>
        <v>#DIV/0!</v>
      </c>
      <c r="C63" s="132" t="e">
        <f>男女別比較!C20/$B$3</f>
        <v>#DIV/0!</v>
      </c>
      <c r="D63" s="132" t="e">
        <f>男女別比較!D20/$B$3</f>
        <v>#DIV/0!</v>
      </c>
      <c r="E63" s="132" t="e">
        <f>男女別比較!E20/$B$3</f>
        <v>#DIV/0!</v>
      </c>
      <c r="F63" s="132" t="e">
        <f>男女別比較!F20/$B$3</f>
        <v>#DIV/0!</v>
      </c>
      <c r="G63" s="132" t="e">
        <f>男女別比較!G20/$B$3</f>
        <v>#DIV/0!</v>
      </c>
      <c r="H63" s="127"/>
      <c r="I63" s="131" t="s">
        <v>164</v>
      </c>
      <c r="J63" s="152"/>
      <c r="K63" s="151" t="e">
        <f>男女別比較!K20</f>
        <v>#DIV/0!</v>
      </c>
      <c r="L63" s="127"/>
      <c r="M63" s="127"/>
      <c r="N63" s="127"/>
      <c r="O63" s="127"/>
      <c r="P63" s="127"/>
      <c r="Q63" s="127"/>
      <c r="R63" s="127"/>
      <c r="S63" s="127"/>
      <c r="T63" s="127"/>
    </row>
    <row r="64" spans="1:27" ht="14.25" thickBot="1">
      <c r="A64" s="133" t="s">
        <v>165</v>
      </c>
      <c r="B64" s="134" t="e">
        <f>男女別比較!B21/$C$3</f>
        <v>#DIV/0!</v>
      </c>
      <c r="C64" s="134" t="e">
        <f>男女別比較!C21/$C$3</f>
        <v>#DIV/0!</v>
      </c>
      <c r="D64" s="134" t="e">
        <f>男女別比較!D21/$C$3</f>
        <v>#DIV/0!</v>
      </c>
      <c r="E64" s="134" t="e">
        <f>男女別比較!E21/$C$3</f>
        <v>#DIV/0!</v>
      </c>
      <c r="F64" s="134" t="e">
        <f>男女別比較!F21/$C$3</f>
        <v>#DIV/0!</v>
      </c>
      <c r="G64" s="134" t="e">
        <f>男女別比較!G21/$C$3</f>
        <v>#DIV/0!</v>
      </c>
      <c r="H64" s="127"/>
      <c r="I64" s="133" t="s">
        <v>165</v>
      </c>
      <c r="J64" s="160"/>
      <c r="K64" s="161" t="e">
        <f>男女別比較!K21</f>
        <v>#DIV/0!</v>
      </c>
      <c r="L64" s="127"/>
      <c r="M64" s="127"/>
      <c r="N64" s="127"/>
      <c r="O64" s="127"/>
      <c r="P64" s="127"/>
      <c r="Q64" s="127"/>
      <c r="R64" s="127"/>
      <c r="S64" s="127"/>
      <c r="T64" s="127"/>
    </row>
    <row r="65" spans="1:27">
      <c r="A65" s="98"/>
      <c r="B65" s="99"/>
      <c r="C65" s="100"/>
      <c r="D65" s="100"/>
      <c r="E65" s="99"/>
      <c r="F65" s="50"/>
      <c r="G65" s="50"/>
    </row>
    <row r="66" spans="1:27">
      <c r="B66" s="50"/>
      <c r="C66" s="101"/>
      <c r="D66" s="101"/>
      <c r="E66" s="50"/>
      <c r="F66" s="50"/>
      <c r="G66" s="50"/>
    </row>
    <row r="67" spans="1:27">
      <c r="B67" s="50"/>
      <c r="C67" s="101"/>
      <c r="D67" s="101"/>
      <c r="E67" s="50"/>
      <c r="F67" s="50"/>
      <c r="G67" s="50"/>
    </row>
    <row r="68" spans="1:27">
      <c r="B68" s="50"/>
      <c r="C68" s="101"/>
      <c r="D68" s="101"/>
      <c r="E68" s="50"/>
      <c r="F68" s="50"/>
      <c r="G68" s="50"/>
    </row>
    <row r="69" spans="1:27" ht="14.25" thickBot="1">
      <c r="A69" s="102"/>
      <c r="B69" s="103"/>
      <c r="C69" s="104"/>
      <c r="D69" s="104"/>
      <c r="E69" s="103"/>
      <c r="F69" s="50"/>
      <c r="G69" s="50"/>
    </row>
    <row r="70" spans="1:27" ht="67.5">
      <c r="A70" s="124"/>
      <c r="B70" s="125" t="s">
        <v>213</v>
      </c>
      <c r="C70" s="125" t="s">
        <v>214</v>
      </c>
      <c r="D70" s="125" t="s">
        <v>215</v>
      </c>
      <c r="E70" s="125" t="s">
        <v>216</v>
      </c>
      <c r="F70" s="126" t="s">
        <v>217</v>
      </c>
      <c r="G70" s="127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45"/>
      <c r="T70" s="45"/>
      <c r="U70" s="45"/>
      <c r="V70" s="45"/>
      <c r="W70" s="45"/>
      <c r="X70" s="45"/>
      <c r="Y70" s="45"/>
      <c r="Z70" s="45"/>
      <c r="AA70" s="45"/>
    </row>
    <row r="71" spans="1:27">
      <c r="A71" s="129" t="str">
        <f>年齢別比較!A50</f>
        <v>仕事</v>
      </c>
      <c r="B71" s="130" t="e">
        <f>年齢別比較!B50/$D$3</f>
        <v>#DIV/0!</v>
      </c>
      <c r="C71" s="130" t="e">
        <f>年齢別比較!C50/$D$3</f>
        <v>#DIV/0!</v>
      </c>
      <c r="D71" s="130" t="e">
        <f>年齢別比較!D50/$D$3</f>
        <v>#DIV/0!</v>
      </c>
      <c r="E71" s="130" t="e">
        <f>年齢別比較!E50/$D$3</f>
        <v>#DIV/0!</v>
      </c>
      <c r="F71" s="130" t="e">
        <f>年齢別比較!F50/$D$3</f>
        <v>#DIV/0!</v>
      </c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</row>
    <row r="72" spans="1:27">
      <c r="A72" s="129" t="str">
        <f>年齢別比較!A51</f>
        <v>20代</v>
      </c>
      <c r="B72" s="130" t="e">
        <f>年齢別比較!B51/$B$5</f>
        <v>#DIV/0!</v>
      </c>
      <c r="C72" s="130" t="e">
        <f>年齢別比較!C51/$B$5</f>
        <v>#DIV/0!</v>
      </c>
      <c r="D72" s="130" t="e">
        <f>年齢別比較!D51/$B$5</f>
        <v>#DIV/0!</v>
      </c>
      <c r="E72" s="130" t="e">
        <f>年齢別比較!E51/$B$5</f>
        <v>#DIV/0!</v>
      </c>
      <c r="F72" s="130" t="e">
        <f>年齢別比較!F51/$B$5</f>
        <v>#DIV/0!</v>
      </c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</row>
    <row r="73" spans="1:27">
      <c r="A73" s="129" t="str">
        <f>年齢別比較!A52</f>
        <v>30代</v>
      </c>
      <c r="B73" s="130" t="e">
        <f>年齢別比較!B52/$C$5</f>
        <v>#DIV/0!</v>
      </c>
      <c r="C73" s="130" t="e">
        <f>年齢別比較!C52/$C$5</f>
        <v>#DIV/0!</v>
      </c>
      <c r="D73" s="130" t="e">
        <f>年齢別比較!D52/$C$5</f>
        <v>#DIV/0!</v>
      </c>
      <c r="E73" s="130" t="e">
        <f>年齢別比較!E52/$C$5</f>
        <v>#DIV/0!</v>
      </c>
      <c r="F73" s="130" t="e">
        <f>年齢別比較!F52/$C$5</f>
        <v>#DIV/0!</v>
      </c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</row>
    <row r="74" spans="1:27">
      <c r="A74" s="129" t="str">
        <f>年齢別比較!A53</f>
        <v>40代</v>
      </c>
      <c r="B74" s="130" t="e">
        <f>年齢別比較!B53/$D$5</f>
        <v>#DIV/0!</v>
      </c>
      <c r="C74" s="130" t="e">
        <f>年齢別比較!C53/$D$5</f>
        <v>#DIV/0!</v>
      </c>
      <c r="D74" s="130" t="e">
        <f>年齢別比較!D53/$D$5</f>
        <v>#DIV/0!</v>
      </c>
      <c r="E74" s="130" t="e">
        <f>年齢別比較!E53/$D$5</f>
        <v>#DIV/0!</v>
      </c>
      <c r="F74" s="130" t="e">
        <f>年齢別比較!F53/$D$5</f>
        <v>#DIV/0!</v>
      </c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</row>
    <row r="75" spans="1:27">
      <c r="A75" s="129" t="str">
        <f>年齢別比較!A54</f>
        <v>50代</v>
      </c>
      <c r="B75" s="130" t="e">
        <f>年齢別比較!B54/$E$5</f>
        <v>#DIV/0!</v>
      </c>
      <c r="C75" s="130" t="e">
        <f>年齢別比較!C54/$E$5</f>
        <v>#DIV/0!</v>
      </c>
      <c r="D75" s="130" t="e">
        <f>年齢別比較!D54/$E$5</f>
        <v>#DIV/0!</v>
      </c>
      <c r="E75" s="130" t="e">
        <f>年齢別比較!E54/$E$5</f>
        <v>#DIV/0!</v>
      </c>
      <c r="F75" s="130" t="e">
        <f>年齢別比較!F54/$E$5</f>
        <v>#DIV/0!</v>
      </c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</row>
    <row r="76" spans="1:27" ht="14.25" thickBot="1">
      <c r="A76" s="133" t="str">
        <f>年齢別比較!A55</f>
        <v>60代</v>
      </c>
      <c r="B76" s="130" t="e">
        <f>年齢別比較!B55/$F$5</f>
        <v>#DIV/0!</v>
      </c>
      <c r="C76" s="130" t="e">
        <f>年齢別比較!C55/$F$5</f>
        <v>#DIV/0!</v>
      </c>
      <c r="D76" s="130" t="e">
        <f>年齢別比較!D55/$F$5</f>
        <v>#DIV/0!</v>
      </c>
      <c r="E76" s="130" t="e">
        <f>年齢別比較!E55/$F$5</f>
        <v>#DIV/0!</v>
      </c>
      <c r="F76" s="130" t="e">
        <f>年齢別比較!F55/$F$5</f>
        <v>#DIV/0!</v>
      </c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</row>
    <row r="77" spans="1:27">
      <c r="A77" s="131" t="s">
        <v>164</v>
      </c>
      <c r="B77" s="132" t="e">
        <f>男女別比較!B22/$B$3</f>
        <v>#DIV/0!</v>
      </c>
      <c r="C77" s="132" t="e">
        <f>男女別比較!C22/$B$3</f>
        <v>#DIV/0!</v>
      </c>
      <c r="D77" s="132" t="e">
        <f>男女別比較!D22/$B$3</f>
        <v>#DIV/0!</v>
      </c>
      <c r="E77" s="132" t="e">
        <f>男女別比較!E22/$B$3</f>
        <v>#DIV/0!</v>
      </c>
      <c r="F77" s="132" t="e">
        <f>男女別比較!F22/$B$3</f>
        <v>#DIV/0!</v>
      </c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</row>
    <row r="78" spans="1:27" ht="14.25" thickBot="1">
      <c r="A78" s="141" t="s">
        <v>165</v>
      </c>
      <c r="B78" s="142" t="e">
        <f>男女別比較!B23/$C$3</f>
        <v>#DIV/0!</v>
      </c>
      <c r="C78" s="142" t="e">
        <f>男女別比較!C23/$C$3</f>
        <v>#DIV/0!</v>
      </c>
      <c r="D78" s="142" t="e">
        <f>男女別比較!D23/$C$3</f>
        <v>#DIV/0!</v>
      </c>
      <c r="E78" s="142" t="e">
        <f>男女別比較!E23/$C$3</f>
        <v>#DIV/0!</v>
      </c>
      <c r="F78" s="142" t="e">
        <f>男女別比較!F23/$C$3</f>
        <v>#DIV/0!</v>
      </c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</row>
    <row r="79" spans="1:27" ht="81">
      <c r="A79" s="124"/>
      <c r="B79" s="125" t="s">
        <v>312</v>
      </c>
      <c r="C79" s="125" t="s">
        <v>218</v>
      </c>
      <c r="D79" s="125" t="s">
        <v>219</v>
      </c>
      <c r="E79" s="145" t="s">
        <v>220</v>
      </c>
      <c r="F79" s="125" t="s">
        <v>221</v>
      </c>
      <c r="G79" s="125" t="s">
        <v>407</v>
      </c>
      <c r="H79" s="125" t="s">
        <v>222</v>
      </c>
      <c r="I79" s="125" t="s">
        <v>223</v>
      </c>
      <c r="J79" s="125" t="s">
        <v>224</v>
      </c>
      <c r="K79" s="125" t="s">
        <v>225</v>
      </c>
      <c r="L79" s="125" t="s">
        <v>226</v>
      </c>
      <c r="M79" s="125" t="s">
        <v>227</v>
      </c>
      <c r="N79" s="125" t="s">
        <v>228</v>
      </c>
      <c r="O79" s="125" t="s">
        <v>408</v>
      </c>
      <c r="P79" s="125" t="s">
        <v>229</v>
      </c>
      <c r="Q79" s="139" t="s">
        <v>480</v>
      </c>
      <c r="R79" s="139" t="s">
        <v>172</v>
      </c>
      <c r="S79" s="45"/>
      <c r="T79" s="45"/>
      <c r="U79" s="45"/>
      <c r="V79" s="45"/>
      <c r="W79" s="45"/>
      <c r="X79" s="45"/>
      <c r="Y79" s="45"/>
      <c r="Z79" s="45"/>
      <c r="AA79" s="45"/>
    </row>
    <row r="80" spans="1:27">
      <c r="A80" s="129" t="str">
        <f>年齢別比較!A57</f>
        <v>理由1位</v>
      </c>
      <c r="B80" s="130" t="e">
        <f>年齢別比較!B57/$D$3</f>
        <v>#DIV/0!</v>
      </c>
      <c r="C80" s="130" t="e">
        <f>年齢別比較!C57/$D$3</f>
        <v>#DIV/0!</v>
      </c>
      <c r="D80" s="130" t="e">
        <f>年齢別比較!D57/$D$3</f>
        <v>#DIV/0!</v>
      </c>
      <c r="E80" s="130" t="e">
        <f>年齢別比較!E57/$D$3</f>
        <v>#DIV/0!</v>
      </c>
      <c r="F80" s="130" t="e">
        <f>年齢別比較!F57/$D$3</f>
        <v>#DIV/0!</v>
      </c>
      <c r="G80" s="130" t="e">
        <f>年齢別比較!G57/$D$3</f>
        <v>#DIV/0!</v>
      </c>
      <c r="H80" s="130" t="e">
        <f>年齢別比較!H57/$D$3</f>
        <v>#DIV/0!</v>
      </c>
      <c r="I80" s="130" t="e">
        <f>年齢別比較!I57/$D$3</f>
        <v>#DIV/0!</v>
      </c>
      <c r="J80" s="130" t="e">
        <f>年齢別比較!J57/$D$3</f>
        <v>#DIV/0!</v>
      </c>
      <c r="K80" s="130" t="e">
        <f>年齢別比較!K57/$D$3</f>
        <v>#DIV/0!</v>
      </c>
      <c r="L80" s="130" t="e">
        <f>年齢別比較!L57/$D$3</f>
        <v>#DIV/0!</v>
      </c>
      <c r="M80" s="130" t="e">
        <f>年齢別比較!M57/$D$3</f>
        <v>#DIV/0!</v>
      </c>
      <c r="N80" s="130" t="e">
        <f>年齢別比較!N57/$D$3</f>
        <v>#DIV/0!</v>
      </c>
      <c r="O80" s="130" t="e">
        <f>年齢別比較!O57/$D$3</f>
        <v>#DIV/0!</v>
      </c>
      <c r="P80" s="130" t="e">
        <f>年齢別比較!P57/$D$3</f>
        <v>#DIV/0!</v>
      </c>
      <c r="Q80" s="130" t="e">
        <f>年齢別比較!Q57/$D$3</f>
        <v>#DIV/0!</v>
      </c>
      <c r="R80" s="130" t="e">
        <f>年齢別比較!R57/$D$3</f>
        <v>#DIV/0!</v>
      </c>
    </row>
    <row r="81" spans="1:27">
      <c r="A81" s="129" t="str">
        <f>年齢別比較!A58</f>
        <v>理由2位</v>
      </c>
      <c r="B81" s="130" t="e">
        <f>年齢別比較!B58/$D$3</f>
        <v>#DIV/0!</v>
      </c>
      <c r="C81" s="130" t="e">
        <f>年齢別比較!C58/$D$3</f>
        <v>#DIV/0!</v>
      </c>
      <c r="D81" s="130" t="e">
        <f>年齢別比較!D58/$D$3</f>
        <v>#DIV/0!</v>
      </c>
      <c r="E81" s="130" t="e">
        <f>年齢別比較!E58/$D$3</f>
        <v>#DIV/0!</v>
      </c>
      <c r="F81" s="130" t="e">
        <f>年齢別比較!F58/$D$3</f>
        <v>#DIV/0!</v>
      </c>
      <c r="G81" s="130" t="e">
        <f>年齢別比較!G58/$D$3</f>
        <v>#DIV/0!</v>
      </c>
      <c r="H81" s="130" t="e">
        <f>年齢別比較!H58/$D$3</f>
        <v>#DIV/0!</v>
      </c>
      <c r="I81" s="130" t="e">
        <f>年齢別比較!I58/$D$3</f>
        <v>#DIV/0!</v>
      </c>
      <c r="J81" s="130" t="e">
        <f>年齢別比較!J58/$D$3</f>
        <v>#DIV/0!</v>
      </c>
      <c r="K81" s="130" t="e">
        <f>年齢別比較!K58/$D$3</f>
        <v>#DIV/0!</v>
      </c>
      <c r="L81" s="130" t="e">
        <f>年齢別比較!L58/$D$3</f>
        <v>#DIV/0!</v>
      </c>
      <c r="M81" s="130" t="e">
        <f>年齢別比較!M58/$D$3</f>
        <v>#DIV/0!</v>
      </c>
      <c r="N81" s="130" t="e">
        <f>年齢別比較!N58/$D$3</f>
        <v>#DIV/0!</v>
      </c>
      <c r="O81" s="130" t="e">
        <f>年齢別比較!O58/$D$3</f>
        <v>#DIV/0!</v>
      </c>
      <c r="P81" s="130" t="e">
        <f>年齢別比較!P58/$D$3</f>
        <v>#DIV/0!</v>
      </c>
      <c r="Q81" s="130" t="e">
        <f>年齢別比較!Q58/$D$3</f>
        <v>#DIV/0!</v>
      </c>
      <c r="R81" s="130" t="e">
        <f>年齢別比較!R58/$D$3</f>
        <v>#DIV/0!</v>
      </c>
    </row>
    <row r="82" spans="1:27">
      <c r="A82" s="129" t="str">
        <f>年齢別比較!A59</f>
        <v>理由3位</v>
      </c>
      <c r="B82" s="130" t="e">
        <f>年齢別比較!B59/$D$3</f>
        <v>#DIV/0!</v>
      </c>
      <c r="C82" s="130" t="e">
        <f>年齢別比較!C59/$D$3</f>
        <v>#DIV/0!</v>
      </c>
      <c r="D82" s="130" t="e">
        <f>年齢別比較!D59/$D$3</f>
        <v>#DIV/0!</v>
      </c>
      <c r="E82" s="130" t="e">
        <f>年齢別比較!E59/$D$3</f>
        <v>#DIV/0!</v>
      </c>
      <c r="F82" s="130" t="e">
        <f>年齢別比較!F59/$D$3</f>
        <v>#DIV/0!</v>
      </c>
      <c r="G82" s="130" t="e">
        <f>年齢別比較!G59/$D$3</f>
        <v>#DIV/0!</v>
      </c>
      <c r="H82" s="130" t="e">
        <f>年齢別比較!H59/$D$3</f>
        <v>#DIV/0!</v>
      </c>
      <c r="I82" s="130" t="e">
        <f>年齢別比較!I59/$D$3</f>
        <v>#DIV/0!</v>
      </c>
      <c r="J82" s="130" t="e">
        <f>年齢別比較!J59/$D$3</f>
        <v>#DIV/0!</v>
      </c>
      <c r="K82" s="130" t="e">
        <f>年齢別比較!K59/$D$3</f>
        <v>#DIV/0!</v>
      </c>
      <c r="L82" s="130" t="e">
        <f>年齢別比較!L59/$D$3</f>
        <v>#DIV/0!</v>
      </c>
      <c r="M82" s="130" t="e">
        <f>年齢別比較!M59/$D$3</f>
        <v>#DIV/0!</v>
      </c>
      <c r="N82" s="130" t="e">
        <f>年齢別比較!N59/$D$3</f>
        <v>#DIV/0!</v>
      </c>
      <c r="O82" s="130" t="e">
        <f>年齢別比較!O59/$D$3</f>
        <v>#DIV/0!</v>
      </c>
      <c r="P82" s="130" t="e">
        <f>年齢別比較!P59/$D$3</f>
        <v>#DIV/0!</v>
      </c>
      <c r="Q82" s="130" t="e">
        <f>年齢別比較!Q59/$D$3</f>
        <v>#DIV/0!</v>
      </c>
      <c r="R82" s="130" t="e">
        <f>年齢別比較!R59/$D$3</f>
        <v>#DIV/0!</v>
      </c>
    </row>
    <row r="83" spans="1:27">
      <c r="A83" s="129" t="str">
        <f>年齢別比較!A60</f>
        <v>理由加重</v>
      </c>
      <c r="B83" s="130" t="e">
        <f>年齢別比較!B60/($D$3*3)</f>
        <v>#DIV/0!</v>
      </c>
      <c r="C83" s="130" t="e">
        <f>年齢別比較!C60/($D$3*3)</f>
        <v>#DIV/0!</v>
      </c>
      <c r="D83" s="130" t="e">
        <f>年齢別比較!D60/($D$3*3)</f>
        <v>#DIV/0!</v>
      </c>
      <c r="E83" s="130" t="e">
        <f>年齢別比較!E60/($D$3*3)</f>
        <v>#DIV/0!</v>
      </c>
      <c r="F83" s="130" t="e">
        <f>年齢別比較!F60/($D$3*3)</f>
        <v>#DIV/0!</v>
      </c>
      <c r="G83" s="130" t="e">
        <f>年齢別比較!G60/($D$3*3)</f>
        <v>#DIV/0!</v>
      </c>
      <c r="H83" s="130" t="e">
        <f>年齢別比較!H60/($D$3*3)</f>
        <v>#DIV/0!</v>
      </c>
      <c r="I83" s="130" t="e">
        <f>年齢別比較!I60/($D$3*3)</f>
        <v>#DIV/0!</v>
      </c>
      <c r="J83" s="130" t="e">
        <f>年齢別比較!J60/($D$3*3)</f>
        <v>#DIV/0!</v>
      </c>
      <c r="K83" s="130" t="e">
        <f>年齢別比較!K60/($D$3*3)</f>
        <v>#DIV/0!</v>
      </c>
      <c r="L83" s="130" t="e">
        <f>年齢別比較!L60/($D$3*3)</f>
        <v>#DIV/0!</v>
      </c>
      <c r="M83" s="130" t="e">
        <f>年齢別比較!M60/($D$3*3)</f>
        <v>#DIV/0!</v>
      </c>
      <c r="N83" s="130" t="e">
        <f>年齢別比較!N60/($D$3*3)</f>
        <v>#DIV/0!</v>
      </c>
      <c r="O83" s="130" t="e">
        <f>年齢別比較!O60/($D$3*3)</f>
        <v>#DIV/0!</v>
      </c>
      <c r="P83" s="130" t="e">
        <f>年齢別比較!P60/($D$3*3)</f>
        <v>#DIV/0!</v>
      </c>
      <c r="Q83" s="130" t="e">
        <f>年齢別比較!Q60/($D$3*3)</f>
        <v>#DIV/0!</v>
      </c>
      <c r="R83" s="130" t="e">
        <f>年齢別比較!R60/($D$3*3)</f>
        <v>#DIV/0!</v>
      </c>
    </row>
    <row r="84" spans="1:27">
      <c r="A84" s="129" t="str">
        <f>年齢別比較!A61</f>
        <v>理由1位20代</v>
      </c>
      <c r="B84" s="130" t="e">
        <f>年齢別比較!B61/$B$5</f>
        <v>#DIV/0!</v>
      </c>
      <c r="C84" s="130" t="e">
        <f>年齢別比較!C61/$B$5</f>
        <v>#DIV/0!</v>
      </c>
      <c r="D84" s="130" t="e">
        <f>年齢別比較!D61/$B$5</f>
        <v>#DIV/0!</v>
      </c>
      <c r="E84" s="130" t="e">
        <f>年齢別比較!E61/$B$5</f>
        <v>#DIV/0!</v>
      </c>
      <c r="F84" s="130" t="e">
        <f>年齢別比較!F61/$B$5</f>
        <v>#DIV/0!</v>
      </c>
      <c r="G84" s="130" t="e">
        <f>年齢別比較!G61/$B$5</f>
        <v>#DIV/0!</v>
      </c>
      <c r="H84" s="130" t="e">
        <f>年齢別比較!H61/$B$5</f>
        <v>#DIV/0!</v>
      </c>
      <c r="I84" s="130" t="e">
        <f>年齢別比較!I61/$B$5</f>
        <v>#DIV/0!</v>
      </c>
      <c r="J84" s="130" t="e">
        <f>年齢別比較!J61/$B$5</f>
        <v>#DIV/0!</v>
      </c>
      <c r="K84" s="130" t="e">
        <f>年齢別比較!K61/$B$5</f>
        <v>#DIV/0!</v>
      </c>
      <c r="L84" s="130" t="e">
        <f>年齢別比較!L61/$B$5</f>
        <v>#DIV/0!</v>
      </c>
      <c r="M84" s="130" t="e">
        <f>年齢別比較!M61/$B$5</f>
        <v>#DIV/0!</v>
      </c>
      <c r="N84" s="130" t="e">
        <f>年齢別比較!N61/$B$5</f>
        <v>#DIV/0!</v>
      </c>
      <c r="O84" s="130" t="e">
        <f>年齢別比較!O61/$B$5</f>
        <v>#DIV/0!</v>
      </c>
      <c r="P84" s="130" t="e">
        <f>年齢別比較!P61/$B$5</f>
        <v>#DIV/0!</v>
      </c>
      <c r="Q84" s="130" t="e">
        <f>年齢別比較!Q61/$B$5</f>
        <v>#DIV/0!</v>
      </c>
      <c r="R84" s="130" t="e">
        <f>年齢別比較!R61/$B$5</f>
        <v>#DIV/0!</v>
      </c>
    </row>
    <row r="85" spans="1:27">
      <c r="A85" s="129" t="str">
        <f>年齢別比較!A62</f>
        <v>理由1位30代</v>
      </c>
      <c r="B85" s="130" t="e">
        <f>年齢別比較!B62/$C$5</f>
        <v>#DIV/0!</v>
      </c>
      <c r="C85" s="130" t="e">
        <f>年齢別比較!C62/$C$5</f>
        <v>#DIV/0!</v>
      </c>
      <c r="D85" s="130" t="e">
        <f>年齢別比較!D62/$C$5</f>
        <v>#DIV/0!</v>
      </c>
      <c r="E85" s="130" t="e">
        <f>年齢別比較!E62/$C$5</f>
        <v>#DIV/0!</v>
      </c>
      <c r="F85" s="130" t="e">
        <f>年齢別比較!F62/$C$5</f>
        <v>#DIV/0!</v>
      </c>
      <c r="G85" s="130" t="e">
        <f>年齢別比較!G62/$C$5</f>
        <v>#DIV/0!</v>
      </c>
      <c r="H85" s="130" t="e">
        <f>年齢別比較!H62/$C$5</f>
        <v>#DIV/0!</v>
      </c>
      <c r="I85" s="130" t="e">
        <f>年齢別比較!I62/$C$5</f>
        <v>#DIV/0!</v>
      </c>
      <c r="J85" s="130" t="e">
        <f>年齢別比較!J62/$C$5</f>
        <v>#DIV/0!</v>
      </c>
      <c r="K85" s="130" t="e">
        <f>年齢別比較!K62/$C$5</f>
        <v>#DIV/0!</v>
      </c>
      <c r="L85" s="130" t="e">
        <f>年齢別比較!L62/$C$5</f>
        <v>#DIV/0!</v>
      </c>
      <c r="M85" s="130" t="e">
        <f>年齢別比較!M62/$C$5</f>
        <v>#DIV/0!</v>
      </c>
      <c r="N85" s="130" t="e">
        <f>年齢別比較!N62/$C$5</f>
        <v>#DIV/0!</v>
      </c>
      <c r="O85" s="130" t="e">
        <f>年齢別比較!O62/$C$5</f>
        <v>#DIV/0!</v>
      </c>
      <c r="P85" s="130" t="e">
        <f>年齢別比較!P62/$C$5</f>
        <v>#DIV/0!</v>
      </c>
      <c r="Q85" s="130" t="e">
        <f>年齢別比較!Q62/$C$5</f>
        <v>#DIV/0!</v>
      </c>
      <c r="R85" s="130" t="e">
        <f>年齢別比較!R62/$C$5</f>
        <v>#DIV/0!</v>
      </c>
    </row>
    <row r="86" spans="1:27">
      <c r="A86" s="129" t="str">
        <f>年齢別比較!A63</f>
        <v>理由1位40代</v>
      </c>
      <c r="B86" s="130" t="e">
        <f>年齢別比較!B63/$D$5</f>
        <v>#DIV/0!</v>
      </c>
      <c r="C86" s="130" t="e">
        <f>年齢別比較!C63/$D$5</f>
        <v>#DIV/0!</v>
      </c>
      <c r="D86" s="130" t="e">
        <f>年齢別比較!D63/$D$5</f>
        <v>#DIV/0!</v>
      </c>
      <c r="E86" s="130" t="e">
        <f>年齢別比較!E63/$D$5</f>
        <v>#DIV/0!</v>
      </c>
      <c r="F86" s="130" t="e">
        <f>年齢別比較!F63/$D$5</f>
        <v>#DIV/0!</v>
      </c>
      <c r="G86" s="130" t="e">
        <f>年齢別比較!G63/$D$5</f>
        <v>#DIV/0!</v>
      </c>
      <c r="H86" s="130" t="e">
        <f>年齢別比較!H63/$D$5</f>
        <v>#DIV/0!</v>
      </c>
      <c r="I86" s="130" t="e">
        <f>年齢別比較!I63/$D$5</f>
        <v>#DIV/0!</v>
      </c>
      <c r="J86" s="130" t="e">
        <f>年齢別比較!J63/$D$5</f>
        <v>#DIV/0!</v>
      </c>
      <c r="K86" s="130" t="e">
        <f>年齢別比較!K63/$D$5</f>
        <v>#DIV/0!</v>
      </c>
      <c r="L86" s="130" t="e">
        <f>年齢別比較!L63/$D$5</f>
        <v>#DIV/0!</v>
      </c>
      <c r="M86" s="130" t="e">
        <f>年齢別比較!M63/$D$5</f>
        <v>#DIV/0!</v>
      </c>
      <c r="N86" s="130" t="e">
        <f>年齢別比較!N63/$D$5</f>
        <v>#DIV/0!</v>
      </c>
      <c r="O86" s="130" t="e">
        <f>年齢別比較!O63/$D$5</f>
        <v>#DIV/0!</v>
      </c>
      <c r="P86" s="130" t="e">
        <f>年齢別比較!P63/$D$5</f>
        <v>#DIV/0!</v>
      </c>
      <c r="Q86" s="130" t="e">
        <f>年齢別比較!Q63/$D$5</f>
        <v>#DIV/0!</v>
      </c>
      <c r="R86" s="130" t="e">
        <f>年齢別比較!R63/$D$5</f>
        <v>#DIV/0!</v>
      </c>
    </row>
    <row r="87" spans="1:27">
      <c r="A87" s="129" t="str">
        <f>年齢別比較!A64</f>
        <v>理由1位50代</v>
      </c>
      <c r="B87" s="130" t="e">
        <f>年齢別比較!B64/$E$5</f>
        <v>#DIV/0!</v>
      </c>
      <c r="C87" s="130" t="e">
        <f>年齢別比較!C64/$E$5</f>
        <v>#DIV/0!</v>
      </c>
      <c r="D87" s="130" t="e">
        <f>年齢別比較!D64/$E$5</f>
        <v>#DIV/0!</v>
      </c>
      <c r="E87" s="130" t="e">
        <f>年齢別比較!E64/$E$5</f>
        <v>#DIV/0!</v>
      </c>
      <c r="F87" s="130" t="e">
        <f>年齢別比較!F64/$E$5</f>
        <v>#DIV/0!</v>
      </c>
      <c r="G87" s="130" t="e">
        <f>年齢別比較!G64/$E$5</f>
        <v>#DIV/0!</v>
      </c>
      <c r="H87" s="130" t="e">
        <f>年齢別比較!H64/$E$5</f>
        <v>#DIV/0!</v>
      </c>
      <c r="I87" s="130" t="e">
        <f>年齢別比較!I64/$E$5</f>
        <v>#DIV/0!</v>
      </c>
      <c r="J87" s="130" t="e">
        <f>年齢別比較!J64/$E$5</f>
        <v>#DIV/0!</v>
      </c>
      <c r="K87" s="130" t="e">
        <f>年齢別比較!K64/$E$5</f>
        <v>#DIV/0!</v>
      </c>
      <c r="L87" s="130" t="e">
        <f>年齢別比較!L64/$E$5</f>
        <v>#DIV/0!</v>
      </c>
      <c r="M87" s="130" t="e">
        <f>年齢別比較!M64/$E$5</f>
        <v>#DIV/0!</v>
      </c>
      <c r="N87" s="130" t="e">
        <f>年齢別比較!N64/$E$5</f>
        <v>#DIV/0!</v>
      </c>
      <c r="O87" s="130" t="e">
        <f>年齢別比較!O64/$E$5</f>
        <v>#DIV/0!</v>
      </c>
      <c r="P87" s="130" t="e">
        <f>年齢別比較!P64/$E$5</f>
        <v>#DIV/0!</v>
      </c>
      <c r="Q87" s="130" t="e">
        <f>年齢別比較!Q64/$E$5</f>
        <v>#DIV/0!</v>
      </c>
      <c r="R87" s="130" t="e">
        <f>年齢別比較!R64/$E$5</f>
        <v>#DIV/0!</v>
      </c>
    </row>
    <row r="88" spans="1:27">
      <c r="A88" s="129" t="str">
        <f>年齢別比較!A65</f>
        <v>理由1位60代</v>
      </c>
      <c r="B88" s="130" t="e">
        <f>年齢別比較!B65/$F$5</f>
        <v>#DIV/0!</v>
      </c>
      <c r="C88" s="130" t="e">
        <f>年齢別比較!C65/$F$5</f>
        <v>#DIV/0!</v>
      </c>
      <c r="D88" s="130" t="e">
        <f>年齢別比較!D65/$F$5</f>
        <v>#DIV/0!</v>
      </c>
      <c r="E88" s="130" t="e">
        <f>年齢別比較!E65/$F$5</f>
        <v>#DIV/0!</v>
      </c>
      <c r="F88" s="130" t="e">
        <f>年齢別比較!F65/$F$5</f>
        <v>#DIV/0!</v>
      </c>
      <c r="G88" s="130" t="e">
        <f>年齢別比較!G65/$F$5</f>
        <v>#DIV/0!</v>
      </c>
      <c r="H88" s="130" t="e">
        <f>年齢別比較!H65/$F$5</f>
        <v>#DIV/0!</v>
      </c>
      <c r="I88" s="130" t="e">
        <f>年齢別比較!I65/$F$5</f>
        <v>#DIV/0!</v>
      </c>
      <c r="J88" s="130" t="e">
        <f>年齢別比較!J65/$F$5</f>
        <v>#DIV/0!</v>
      </c>
      <c r="K88" s="130" t="e">
        <f>年齢別比較!K65/$F$5</f>
        <v>#DIV/0!</v>
      </c>
      <c r="L88" s="130" t="e">
        <f>年齢別比較!L65/$F$5</f>
        <v>#DIV/0!</v>
      </c>
      <c r="M88" s="130" t="e">
        <f>年齢別比較!M65/$F$5</f>
        <v>#DIV/0!</v>
      </c>
      <c r="N88" s="130" t="e">
        <f>年齢別比較!N65/$F$5</f>
        <v>#DIV/0!</v>
      </c>
      <c r="O88" s="130" t="e">
        <f>年齢別比較!O65/$F$5</f>
        <v>#DIV/0!</v>
      </c>
      <c r="P88" s="130" t="e">
        <f>年齢別比較!P65/$F$5</f>
        <v>#DIV/0!</v>
      </c>
      <c r="Q88" s="130" t="e">
        <f>年齢別比較!Q65/$F$5</f>
        <v>#DIV/0!</v>
      </c>
      <c r="R88" s="130" t="e">
        <f>年齢別比較!R65/$F$5</f>
        <v>#DIV/0!</v>
      </c>
    </row>
    <row r="89" spans="1:27">
      <c r="A89" s="129" t="str">
        <f>年齢別比較!A67</f>
        <v>理由加重20代</v>
      </c>
      <c r="B89" s="130" t="e">
        <f>年齢別比較!B67/($B$5*3)</f>
        <v>#DIV/0!</v>
      </c>
      <c r="C89" s="130" t="e">
        <f>年齢別比較!C67/($B$5*3)</f>
        <v>#DIV/0!</v>
      </c>
      <c r="D89" s="130" t="e">
        <f>年齢別比較!D67/($B$5*3)</f>
        <v>#DIV/0!</v>
      </c>
      <c r="E89" s="130" t="e">
        <f>年齢別比較!E67/($B$5*3)</f>
        <v>#DIV/0!</v>
      </c>
      <c r="F89" s="130" t="e">
        <f>年齢別比較!F67/($B$5*3)</f>
        <v>#DIV/0!</v>
      </c>
      <c r="G89" s="130" t="e">
        <f>年齢別比較!G67/($B$5*3)</f>
        <v>#DIV/0!</v>
      </c>
      <c r="H89" s="130" t="e">
        <f>年齢別比較!H67/($B$5*3)</f>
        <v>#DIV/0!</v>
      </c>
      <c r="I89" s="130" t="e">
        <f>年齢別比較!I67/($B$5*3)</f>
        <v>#DIV/0!</v>
      </c>
      <c r="J89" s="130" t="e">
        <f>年齢別比較!J67/($B$5*3)</f>
        <v>#DIV/0!</v>
      </c>
      <c r="K89" s="130" t="e">
        <f>年齢別比較!K67/($B$5*3)</f>
        <v>#DIV/0!</v>
      </c>
      <c r="L89" s="130" t="e">
        <f>年齢別比較!L67/($B$5*3)</f>
        <v>#DIV/0!</v>
      </c>
      <c r="M89" s="130" t="e">
        <f>年齢別比較!M67/($B$5*3)</f>
        <v>#DIV/0!</v>
      </c>
      <c r="N89" s="130" t="e">
        <f>年齢別比較!N67/($B$5*3)</f>
        <v>#DIV/0!</v>
      </c>
      <c r="O89" s="130" t="e">
        <f>年齢別比較!O67/($B$5*3)</f>
        <v>#DIV/0!</v>
      </c>
      <c r="P89" s="130" t="e">
        <f>年齢別比較!P67/($B$5*3)</f>
        <v>#DIV/0!</v>
      </c>
      <c r="Q89" s="130" t="e">
        <f>年齢別比較!Q67/($B$5*3)</f>
        <v>#DIV/0!</v>
      </c>
      <c r="R89" s="130" t="e">
        <f>年齢別比較!R67/($B$5*3)</f>
        <v>#DIV/0!</v>
      </c>
    </row>
    <row r="90" spans="1:27">
      <c r="A90" s="129" t="str">
        <f>年齢別比較!A68</f>
        <v>理由加重30代</v>
      </c>
      <c r="B90" s="130" t="e">
        <f>年齢別比較!B68/($C$5*3)</f>
        <v>#DIV/0!</v>
      </c>
      <c r="C90" s="130" t="e">
        <f>年齢別比較!C68/($C$5*3)</f>
        <v>#DIV/0!</v>
      </c>
      <c r="D90" s="130" t="e">
        <f>年齢別比較!D68/($C$5*3)</f>
        <v>#DIV/0!</v>
      </c>
      <c r="E90" s="130" t="e">
        <f>年齢別比較!E68/($C$5*3)</f>
        <v>#DIV/0!</v>
      </c>
      <c r="F90" s="130" t="e">
        <f>年齢別比較!F68/($C$5*3)</f>
        <v>#DIV/0!</v>
      </c>
      <c r="G90" s="130" t="e">
        <f>年齢別比較!G68/($C$5*3)</f>
        <v>#DIV/0!</v>
      </c>
      <c r="H90" s="130" t="e">
        <f>年齢別比較!H68/($C$5*3)</f>
        <v>#DIV/0!</v>
      </c>
      <c r="I90" s="130" t="e">
        <f>年齢別比較!I68/($C$5*3)</f>
        <v>#DIV/0!</v>
      </c>
      <c r="J90" s="130" t="e">
        <f>年齢別比較!J68/($C$5*3)</f>
        <v>#DIV/0!</v>
      </c>
      <c r="K90" s="130" t="e">
        <f>年齢別比較!K68/($C$5*3)</f>
        <v>#DIV/0!</v>
      </c>
      <c r="L90" s="130" t="e">
        <f>年齢別比較!L68/($C$5*3)</f>
        <v>#DIV/0!</v>
      </c>
      <c r="M90" s="130" t="e">
        <f>年齢別比較!M68/($C$5*3)</f>
        <v>#DIV/0!</v>
      </c>
      <c r="N90" s="130" t="e">
        <f>年齢別比較!N68/($C$5*3)</f>
        <v>#DIV/0!</v>
      </c>
      <c r="O90" s="130" t="e">
        <f>年齢別比較!O68/($C$5*3)</f>
        <v>#DIV/0!</v>
      </c>
      <c r="P90" s="130" t="e">
        <f>年齢別比較!P68/($C$5*3)</f>
        <v>#DIV/0!</v>
      </c>
      <c r="Q90" s="130" t="e">
        <f>年齢別比較!Q68/($C$5*3)</f>
        <v>#DIV/0!</v>
      </c>
      <c r="R90" s="130" t="e">
        <f>年齢別比較!R68/($C$5*3)</f>
        <v>#DIV/0!</v>
      </c>
    </row>
    <row r="91" spans="1:27">
      <c r="A91" s="129" t="str">
        <f>年齢別比較!A69</f>
        <v>理由加重40代</v>
      </c>
      <c r="B91" s="130" t="e">
        <f>年齢別比較!B69/($D$5*3)</f>
        <v>#DIV/0!</v>
      </c>
      <c r="C91" s="130" t="e">
        <f>年齢別比較!C69/($D$5*3)</f>
        <v>#DIV/0!</v>
      </c>
      <c r="D91" s="130" t="e">
        <f>年齢別比較!D69/($D$5*3)</f>
        <v>#DIV/0!</v>
      </c>
      <c r="E91" s="130" t="e">
        <f>年齢別比較!E69/($D$5*3)</f>
        <v>#DIV/0!</v>
      </c>
      <c r="F91" s="130" t="e">
        <f>年齢別比較!F69/($D$5*3)</f>
        <v>#DIV/0!</v>
      </c>
      <c r="G91" s="130" t="e">
        <f>年齢別比較!G69/($D$5*3)</f>
        <v>#DIV/0!</v>
      </c>
      <c r="H91" s="130" t="e">
        <f>年齢別比較!H69/($D$5*3)</f>
        <v>#DIV/0!</v>
      </c>
      <c r="I91" s="130" t="e">
        <f>年齢別比較!I69/($D$5*3)</f>
        <v>#DIV/0!</v>
      </c>
      <c r="J91" s="130" t="e">
        <f>年齢別比較!J69/($D$5*3)</f>
        <v>#DIV/0!</v>
      </c>
      <c r="K91" s="130" t="e">
        <f>年齢別比較!K69/($D$5*3)</f>
        <v>#DIV/0!</v>
      </c>
      <c r="L91" s="130" t="e">
        <f>年齢別比較!L69/($D$5*3)</f>
        <v>#DIV/0!</v>
      </c>
      <c r="M91" s="130" t="e">
        <f>年齢別比較!M69/($D$5*3)</f>
        <v>#DIV/0!</v>
      </c>
      <c r="N91" s="130" t="e">
        <f>年齢別比較!N69/($D$5*3)</f>
        <v>#DIV/0!</v>
      </c>
      <c r="O91" s="130" t="e">
        <f>年齢別比較!O69/($D$5*3)</f>
        <v>#DIV/0!</v>
      </c>
      <c r="P91" s="130" t="e">
        <f>年齢別比較!P69/($D$5*3)</f>
        <v>#DIV/0!</v>
      </c>
      <c r="Q91" s="130" t="e">
        <f>年齢別比較!Q69/($D$5*3)</f>
        <v>#DIV/0!</v>
      </c>
      <c r="R91" s="130" t="e">
        <f>年齢別比較!R69/($D$5*3)</f>
        <v>#DIV/0!</v>
      </c>
    </row>
    <row r="92" spans="1:27">
      <c r="A92" s="129" t="str">
        <f>年齢別比較!A70</f>
        <v>理由加重50代</v>
      </c>
      <c r="B92" s="130" t="e">
        <f>年齢別比較!B70/($E$5*3)</f>
        <v>#DIV/0!</v>
      </c>
      <c r="C92" s="130" t="e">
        <f>年齢別比較!C70/($E$5*3)</f>
        <v>#DIV/0!</v>
      </c>
      <c r="D92" s="130" t="e">
        <f>年齢別比較!D70/($E$5*3)</f>
        <v>#DIV/0!</v>
      </c>
      <c r="E92" s="130" t="e">
        <f>年齢別比較!E70/($E$5*3)</f>
        <v>#DIV/0!</v>
      </c>
      <c r="F92" s="130" t="e">
        <f>年齢別比較!F70/($E$5*3)</f>
        <v>#DIV/0!</v>
      </c>
      <c r="G92" s="130" t="e">
        <f>年齢別比較!G70/($E$5*3)</f>
        <v>#DIV/0!</v>
      </c>
      <c r="H92" s="130" t="e">
        <f>年齢別比較!H70/($E$5*3)</f>
        <v>#DIV/0!</v>
      </c>
      <c r="I92" s="130" t="e">
        <f>年齢別比較!I70/($E$5*3)</f>
        <v>#DIV/0!</v>
      </c>
      <c r="J92" s="130" t="e">
        <f>年齢別比較!J70/($E$5*3)</f>
        <v>#DIV/0!</v>
      </c>
      <c r="K92" s="130" t="e">
        <f>年齢別比較!K70/($E$5*3)</f>
        <v>#DIV/0!</v>
      </c>
      <c r="L92" s="130" t="e">
        <f>年齢別比較!L70/($E$5*3)</f>
        <v>#DIV/0!</v>
      </c>
      <c r="M92" s="130" t="e">
        <f>年齢別比較!M70/($E$5*3)</f>
        <v>#DIV/0!</v>
      </c>
      <c r="N92" s="130" t="e">
        <f>年齢別比較!N70/($E$5*3)</f>
        <v>#DIV/0!</v>
      </c>
      <c r="O92" s="130" t="e">
        <f>年齢別比較!O70/($E$5*3)</f>
        <v>#DIV/0!</v>
      </c>
      <c r="P92" s="130" t="e">
        <f>年齢別比較!P70/($E$5*3)</f>
        <v>#DIV/0!</v>
      </c>
      <c r="Q92" s="130" t="e">
        <f>年齢別比較!Q70/($E$5*3)</f>
        <v>#DIV/0!</v>
      </c>
      <c r="R92" s="130" t="e">
        <f>年齢別比較!R70/($E$5*3)</f>
        <v>#DIV/0!</v>
      </c>
    </row>
    <row r="93" spans="1:27" ht="14.25" thickBot="1">
      <c r="A93" s="141" t="str">
        <f>年齢別比較!A71</f>
        <v>理由加重60代</v>
      </c>
      <c r="B93" s="130" t="e">
        <f>年齢別比較!B71/($F$5*3)</f>
        <v>#DIV/0!</v>
      </c>
      <c r="C93" s="130" t="e">
        <f>年齢別比較!C71/($F$5*3)</f>
        <v>#DIV/0!</v>
      </c>
      <c r="D93" s="130" t="e">
        <f>年齢別比較!D71/($F$5*3)</f>
        <v>#DIV/0!</v>
      </c>
      <c r="E93" s="130" t="e">
        <f>年齢別比較!E71/($F$5*3)</f>
        <v>#DIV/0!</v>
      </c>
      <c r="F93" s="130" t="e">
        <f>年齢別比較!F71/($F$5*3)</f>
        <v>#DIV/0!</v>
      </c>
      <c r="G93" s="130" t="e">
        <f>年齢別比較!G71/($F$5*3)</f>
        <v>#DIV/0!</v>
      </c>
      <c r="H93" s="130" t="e">
        <f>年齢別比較!H71/($F$5*3)</f>
        <v>#DIV/0!</v>
      </c>
      <c r="I93" s="130" t="e">
        <f>年齢別比較!I71/($F$5*3)</f>
        <v>#DIV/0!</v>
      </c>
      <c r="J93" s="130" t="e">
        <f>年齢別比較!J71/($F$5*3)</f>
        <v>#DIV/0!</v>
      </c>
      <c r="K93" s="130" t="e">
        <f>年齢別比較!K71/($F$5*3)</f>
        <v>#DIV/0!</v>
      </c>
      <c r="L93" s="130" t="e">
        <f>年齢別比較!L71/($F$5*3)</f>
        <v>#DIV/0!</v>
      </c>
      <c r="M93" s="130" t="e">
        <f>年齢別比較!M71/($F$5*3)</f>
        <v>#DIV/0!</v>
      </c>
      <c r="N93" s="130" t="e">
        <f>年齢別比較!N71/($F$5*3)</f>
        <v>#DIV/0!</v>
      </c>
      <c r="O93" s="130" t="e">
        <f>年齢別比較!O71/($F$5*3)</f>
        <v>#DIV/0!</v>
      </c>
      <c r="P93" s="130" t="e">
        <f>年齢別比較!P71/($F$5*3)</f>
        <v>#DIV/0!</v>
      </c>
      <c r="Q93" s="130" t="e">
        <f>年齢別比較!Q71/($F$5*3)</f>
        <v>#DIV/0!</v>
      </c>
      <c r="R93" s="130" t="e">
        <f>年齢別比較!R71/($F$5*3)</f>
        <v>#DIV/0!</v>
      </c>
    </row>
    <row r="94" spans="1:27">
      <c r="A94" s="131" t="s">
        <v>298</v>
      </c>
      <c r="B94" s="132" t="e">
        <f>男女別比較!B27/($B$3*3)</f>
        <v>#DIV/0!</v>
      </c>
      <c r="C94" s="132" t="e">
        <f>男女別比較!C27/($B$3*3)</f>
        <v>#DIV/0!</v>
      </c>
      <c r="D94" s="132" t="e">
        <f>男女別比較!D27/($B$3*3)</f>
        <v>#DIV/0!</v>
      </c>
      <c r="E94" s="132" t="e">
        <f>男女別比較!E27/($B$3*3)</f>
        <v>#DIV/0!</v>
      </c>
      <c r="F94" s="132" t="e">
        <f>男女別比較!F27/($B$3*3)</f>
        <v>#DIV/0!</v>
      </c>
      <c r="G94" s="132" t="e">
        <f>男女別比較!G27/($B$3*3)</f>
        <v>#DIV/0!</v>
      </c>
      <c r="H94" s="132" t="e">
        <f>男女別比較!H27/($B$3*3)</f>
        <v>#DIV/0!</v>
      </c>
      <c r="I94" s="132" t="e">
        <f>男女別比較!I27/($B$3*3)</f>
        <v>#DIV/0!</v>
      </c>
      <c r="J94" s="132" t="e">
        <f>男女別比較!J27/($B$3*3)</f>
        <v>#DIV/0!</v>
      </c>
      <c r="K94" s="132" t="e">
        <f>男女別比較!K27/($B$3*3)</f>
        <v>#DIV/0!</v>
      </c>
      <c r="L94" s="132" t="e">
        <f>男女別比較!L27/($B$3*3)</f>
        <v>#DIV/0!</v>
      </c>
      <c r="M94" s="132" t="e">
        <f>男女別比較!M27/($B$3*3)</f>
        <v>#DIV/0!</v>
      </c>
      <c r="N94" s="132" t="e">
        <f>男女別比較!N27/($B$3*3)</f>
        <v>#DIV/0!</v>
      </c>
      <c r="O94" s="132" t="e">
        <f>男女別比較!O27/($B$3*3)</f>
        <v>#DIV/0!</v>
      </c>
      <c r="P94" s="132" t="e">
        <f>男女別比較!P27/($B$3*3)</f>
        <v>#DIV/0!</v>
      </c>
      <c r="Q94" s="132" t="e">
        <f>男女別比較!Q27/($B$3*3)</f>
        <v>#DIV/0!</v>
      </c>
      <c r="R94" s="132" t="e">
        <f>男女別比較!R27/($B$3*3)</f>
        <v>#DIV/0!</v>
      </c>
    </row>
    <row r="95" spans="1:27" ht="14.25" thickBot="1">
      <c r="A95" s="133" t="s">
        <v>299</v>
      </c>
      <c r="B95" s="134" t="e">
        <f>男女別比較!B31/($C$3*3)</f>
        <v>#DIV/0!</v>
      </c>
      <c r="C95" s="134" t="e">
        <f>男女別比較!C31/($C$3*3)</f>
        <v>#DIV/0!</v>
      </c>
      <c r="D95" s="134" t="e">
        <f>男女別比較!D31/($C$3*3)</f>
        <v>#DIV/0!</v>
      </c>
      <c r="E95" s="134" t="e">
        <f>男女別比較!E31/($C$3*3)</f>
        <v>#DIV/0!</v>
      </c>
      <c r="F95" s="134" t="e">
        <f>男女別比較!F31/($C$3*3)</f>
        <v>#DIV/0!</v>
      </c>
      <c r="G95" s="134" t="e">
        <f>男女別比較!G31/($C$3*3)</f>
        <v>#DIV/0!</v>
      </c>
      <c r="H95" s="134" t="e">
        <f>男女別比較!H31/($C$3*3)</f>
        <v>#DIV/0!</v>
      </c>
      <c r="I95" s="134" t="e">
        <f>男女別比較!I31/($C$3*3)</f>
        <v>#DIV/0!</v>
      </c>
      <c r="J95" s="134" t="e">
        <f>男女別比較!J31/($C$3*3)</f>
        <v>#DIV/0!</v>
      </c>
      <c r="K95" s="134" t="e">
        <f>男女別比較!K31/($C$3*3)</f>
        <v>#DIV/0!</v>
      </c>
      <c r="L95" s="134" t="e">
        <f>男女別比較!L31/($C$3*3)</f>
        <v>#DIV/0!</v>
      </c>
      <c r="M95" s="134" t="e">
        <f>男女別比較!M31/($C$3*3)</f>
        <v>#DIV/0!</v>
      </c>
      <c r="N95" s="134" t="e">
        <f>男女別比較!N31/($C$3*3)</f>
        <v>#DIV/0!</v>
      </c>
      <c r="O95" s="134" t="e">
        <f>男女別比較!O31/($C$3*3)</f>
        <v>#DIV/0!</v>
      </c>
      <c r="P95" s="134" t="e">
        <f>男女別比較!P31/($C$3*3)</f>
        <v>#DIV/0!</v>
      </c>
      <c r="Q95" s="134" t="e">
        <f>男女別比較!Q31/($C$3*3)</f>
        <v>#DIV/0!</v>
      </c>
      <c r="R95" s="134" t="e">
        <f>男女別比較!R31/($C$3*3)</f>
        <v>#DIV/0!</v>
      </c>
    </row>
    <row r="96" spans="1:27" ht="27.75">
      <c r="A96" s="124"/>
      <c r="B96" s="146" t="s">
        <v>230</v>
      </c>
      <c r="C96" s="146" t="s">
        <v>231</v>
      </c>
      <c r="D96" s="146" t="s">
        <v>232</v>
      </c>
      <c r="E96" s="146" t="s">
        <v>233</v>
      </c>
      <c r="F96" s="126" t="s">
        <v>234</v>
      </c>
      <c r="G96" s="127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45"/>
      <c r="T96" s="45"/>
      <c r="U96" s="45"/>
      <c r="V96" s="45"/>
      <c r="W96" s="45"/>
      <c r="X96" s="45"/>
      <c r="Y96" s="45"/>
      <c r="Z96" s="45"/>
      <c r="AA96" s="45"/>
    </row>
    <row r="97" spans="1:27">
      <c r="A97" s="129" t="str">
        <f>年齢別比較!A73</f>
        <v>時間外</v>
      </c>
      <c r="B97" s="130" t="e">
        <f>年齢別比較!B73/$D$3</f>
        <v>#DIV/0!</v>
      </c>
      <c r="C97" s="130" t="e">
        <f>年齢別比較!C73/$D$3</f>
        <v>#DIV/0!</v>
      </c>
      <c r="D97" s="130" t="e">
        <f>年齢別比較!D73/$D$3</f>
        <v>#DIV/0!</v>
      </c>
      <c r="E97" s="130" t="e">
        <f>年齢別比較!E73/$D$3</f>
        <v>#DIV/0!</v>
      </c>
      <c r="F97" s="130" t="e">
        <f>年齢別比較!F73/$D$3</f>
        <v>#DIV/0!</v>
      </c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</row>
    <row r="98" spans="1:27">
      <c r="A98" s="129" t="str">
        <f>年齢別比較!A74</f>
        <v>20代</v>
      </c>
      <c r="B98" s="130" t="e">
        <f>年齢別比較!B74/$B$5</f>
        <v>#DIV/0!</v>
      </c>
      <c r="C98" s="130" t="e">
        <f>年齢別比較!C74/$B$5</f>
        <v>#DIV/0!</v>
      </c>
      <c r="D98" s="130" t="e">
        <f>年齢別比較!D74/$B$5</f>
        <v>#DIV/0!</v>
      </c>
      <c r="E98" s="130" t="e">
        <f>年齢別比較!E74/$B$5</f>
        <v>#DIV/0!</v>
      </c>
      <c r="F98" s="130" t="e">
        <f>年齢別比較!F74/$B$5</f>
        <v>#DIV/0!</v>
      </c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</row>
    <row r="99" spans="1:27">
      <c r="A99" s="129" t="str">
        <f>年齢別比較!A75</f>
        <v>30代</v>
      </c>
      <c r="B99" s="130" t="e">
        <f>年齢別比較!B75/$C$5</f>
        <v>#DIV/0!</v>
      </c>
      <c r="C99" s="130" t="e">
        <f>年齢別比較!C75/$C$5</f>
        <v>#DIV/0!</v>
      </c>
      <c r="D99" s="130" t="e">
        <f>年齢別比較!D75/$C$5</f>
        <v>#DIV/0!</v>
      </c>
      <c r="E99" s="130" t="e">
        <f>年齢別比較!E75/$C$5</f>
        <v>#DIV/0!</v>
      </c>
      <c r="F99" s="130" t="e">
        <f>年齢別比較!F75/$C$5</f>
        <v>#DIV/0!</v>
      </c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</row>
    <row r="100" spans="1:27">
      <c r="A100" s="129" t="str">
        <f>年齢別比較!A76</f>
        <v>40代</v>
      </c>
      <c r="B100" s="130" t="e">
        <f>年齢別比較!B76/$D$5</f>
        <v>#DIV/0!</v>
      </c>
      <c r="C100" s="130" t="e">
        <f>年齢別比較!C76/$D$5</f>
        <v>#DIV/0!</v>
      </c>
      <c r="D100" s="130" t="e">
        <f>年齢別比較!D76/$D$5</f>
        <v>#DIV/0!</v>
      </c>
      <c r="E100" s="130" t="e">
        <f>年齢別比較!E76/$D$5</f>
        <v>#DIV/0!</v>
      </c>
      <c r="F100" s="130" t="e">
        <f>年齢別比較!F76/$D$5</f>
        <v>#DIV/0!</v>
      </c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</row>
    <row r="101" spans="1:27">
      <c r="A101" s="129" t="str">
        <f>年齢別比較!A77</f>
        <v>50代</v>
      </c>
      <c r="B101" s="130" t="e">
        <f>年齢別比較!B77/$E$5</f>
        <v>#DIV/0!</v>
      </c>
      <c r="C101" s="130" t="e">
        <f>年齢別比較!C77/$E$5</f>
        <v>#DIV/0!</v>
      </c>
      <c r="D101" s="130" t="e">
        <f>年齢別比較!D77/$E$5</f>
        <v>#DIV/0!</v>
      </c>
      <c r="E101" s="130" t="e">
        <f>年齢別比較!E77/$E$5</f>
        <v>#DIV/0!</v>
      </c>
      <c r="F101" s="130" t="e">
        <f>年齢別比較!F77/$E$5</f>
        <v>#DIV/0!</v>
      </c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</row>
    <row r="102" spans="1:27" ht="14.25" thickBot="1">
      <c r="A102" s="141" t="str">
        <f>年齢別比較!A78</f>
        <v>60代</v>
      </c>
      <c r="B102" s="130" t="e">
        <f>年齢別比較!B78/$F$5</f>
        <v>#DIV/0!</v>
      </c>
      <c r="C102" s="130" t="e">
        <f>年齢別比較!C78/$F$5</f>
        <v>#DIV/0!</v>
      </c>
      <c r="D102" s="130" t="e">
        <f>年齢別比較!D78/$F$5</f>
        <v>#DIV/0!</v>
      </c>
      <c r="E102" s="130" t="e">
        <f>年齢別比較!E78/$F$5</f>
        <v>#DIV/0!</v>
      </c>
      <c r="F102" s="130" t="e">
        <f>年齢別比較!F78/$F$5</f>
        <v>#DIV/0!</v>
      </c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</row>
    <row r="103" spans="1:27">
      <c r="A103" s="131" t="s">
        <v>164</v>
      </c>
      <c r="B103" s="132" t="e">
        <f>男女別比較!B32/$B$3</f>
        <v>#DIV/0!</v>
      </c>
      <c r="C103" s="132" t="e">
        <f>男女別比較!C32/$B$3</f>
        <v>#DIV/0!</v>
      </c>
      <c r="D103" s="132" t="e">
        <f>男女別比較!D32/$B$3</f>
        <v>#DIV/0!</v>
      </c>
      <c r="E103" s="132" t="e">
        <f>男女別比較!E32/$B$3</f>
        <v>#DIV/0!</v>
      </c>
      <c r="F103" s="132" t="e">
        <f>男女別比較!F32/$B$3</f>
        <v>#DIV/0!</v>
      </c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</row>
    <row r="104" spans="1:27" ht="14.25" thickBot="1">
      <c r="A104" s="133" t="s">
        <v>165</v>
      </c>
      <c r="B104" s="134" t="e">
        <f>男女別比較!B33/$C$3</f>
        <v>#DIV/0!</v>
      </c>
      <c r="C104" s="134" t="e">
        <f>男女別比較!C33/$C$3</f>
        <v>#DIV/0!</v>
      </c>
      <c r="D104" s="134" t="e">
        <f>男女別比較!D33/$C$3</f>
        <v>#DIV/0!</v>
      </c>
      <c r="E104" s="134" t="e">
        <f>男女別比較!E33/$C$3</f>
        <v>#DIV/0!</v>
      </c>
      <c r="F104" s="134" t="e">
        <f>男女別比較!F33/$C$3</f>
        <v>#DIV/0!</v>
      </c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</row>
    <row r="105" spans="1:27" ht="27.75">
      <c r="A105" s="124"/>
      <c r="B105" s="146" t="s">
        <v>230</v>
      </c>
      <c r="C105" s="146" t="s">
        <v>231</v>
      </c>
      <c r="D105" s="146" t="s">
        <v>232</v>
      </c>
      <c r="E105" s="146" t="s">
        <v>233</v>
      </c>
      <c r="F105" s="126" t="s">
        <v>234</v>
      </c>
      <c r="G105" s="127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45"/>
      <c r="T105" s="45"/>
      <c r="U105" s="45"/>
      <c r="V105" s="45"/>
      <c r="W105" s="45"/>
      <c r="X105" s="45"/>
      <c r="Y105" s="45"/>
      <c r="Z105" s="45"/>
      <c r="AA105" s="45"/>
    </row>
    <row r="106" spans="1:27">
      <c r="A106" s="129" t="str">
        <f>年齢別比較!A80</f>
        <v>持ち帰り</v>
      </c>
      <c r="B106" s="130" t="e">
        <f>年齢別比較!B80/$D$3</f>
        <v>#DIV/0!</v>
      </c>
      <c r="C106" s="130" t="e">
        <f>年齢別比較!C80/$D$3</f>
        <v>#DIV/0!</v>
      </c>
      <c r="D106" s="130" t="e">
        <f>年齢別比較!D80/$D$3</f>
        <v>#DIV/0!</v>
      </c>
      <c r="E106" s="130" t="e">
        <f>年齢別比較!E80/$D$3</f>
        <v>#DIV/0!</v>
      </c>
      <c r="F106" s="130" t="e">
        <f>年齢別比較!F80/$D$3</f>
        <v>#DIV/0!</v>
      </c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</row>
    <row r="107" spans="1:27">
      <c r="A107" s="129" t="str">
        <f>年齢別比較!A81</f>
        <v>20代</v>
      </c>
      <c r="B107" s="130" t="e">
        <f>年齢別比較!B81/$B$5</f>
        <v>#DIV/0!</v>
      </c>
      <c r="C107" s="130" t="e">
        <f>年齢別比較!C81/$B$5</f>
        <v>#DIV/0!</v>
      </c>
      <c r="D107" s="130" t="e">
        <f>年齢別比較!D81/$B$5</f>
        <v>#DIV/0!</v>
      </c>
      <c r="E107" s="130" t="e">
        <f>年齢別比較!E81/$B$5</f>
        <v>#DIV/0!</v>
      </c>
      <c r="F107" s="130" t="e">
        <f>年齢別比較!F81/$B$5</f>
        <v>#DIV/0!</v>
      </c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</row>
    <row r="108" spans="1:27">
      <c r="A108" s="129" t="str">
        <f>年齢別比較!A82</f>
        <v>30代</v>
      </c>
      <c r="B108" s="130" t="e">
        <f>年齢別比較!B82/$C$5</f>
        <v>#DIV/0!</v>
      </c>
      <c r="C108" s="130" t="e">
        <f>年齢別比較!C82/$C$5</f>
        <v>#DIV/0!</v>
      </c>
      <c r="D108" s="130" t="e">
        <f>年齢別比較!D82/$C$5</f>
        <v>#DIV/0!</v>
      </c>
      <c r="E108" s="130" t="e">
        <f>年齢別比較!E82/$C$5</f>
        <v>#DIV/0!</v>
      </c>
      <c r="F108" s="130" t="e">
        <f>年齢別比較!F82/$C$5</f>
        <v>#DIV/0!</v>
      </c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</row>
    <row r="109" spans="1:27">
      <c r="A109" s="129" t="str">
        <f>年齢別比較!A83</f>
        <v>40代</v>
      </c>
      <c r="B109" s="130" t="e">
        <f>年齢別比較!B83/$D$5</f>
        <v>#DIV/0!</v>
      </c>
      <c r="C109" s="130" t="e">
        <f>年齢別比較!C83/$D$5</f>
        <v>#DIV/0!</v>
      </c>
      <c r="D109" s="130" t="e">
        <f>年齢別比較!D83/$D$5</f>
        <v>#DIV/0!</v>
      </c>
      <c r="E109" s="130" t="e">
        <f>年齢別比較!E83/$D$5</f>
        <v>#DIV/0!</v>
      </c>
      <c r="F109" s="130" t="e">
        <f>年齢別比較!F83/$D$5</f>
        <v>#DIV/0!</v>
      </c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</row>
    <row r="110" spans="1:27">
      <c r="A110" s="129" t="str">
        <f>年齢別比較!A84</f>
        <v>50代</v>
      </c>
      <c r="B110" s="130" t="e">
        <f>年齢別比較!B84/$E$5</f>
        <v>#DIV/0!</v>
      </c>
      <c r="C110" s="130" t="e">
        <f>年齢別比較!C84/$E$5</f>
        <v>#DIV/0!</v>
      </c>
      <c r="D110" s="130" t="e">
        <f>年齢別比較!D84/$E$5</f>
        <v>#DIV/0!</v>
      </c>
      <c r="E110" s="130" t="e">
        <f>年齢別比較!E84/$E$5</f>
        <v>#DIV/0!</v>
      </c>
      <c r="F110" s="130" t="e">
        <f>年齢別比較!F84/$E$5</f>
        <v>#DIV/0!</v>
      </c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</row>
    <row r="111" spans="1:27" ht="14.25" thickBot="1">
      <c r="A111" s="141" t="str">
        <f>年齢別比較!A85</f>
        <v>60代</v>
      </c>
      <c r="B111" s="130" t="e">
        <f>年齢別比較!B85/$F$5</f>
        <v>#DIV/0!</v>
      </c>
      <c r="C111" s="130" t="e">
        <f>年齢別比較!C85/$F$5</f>
        <v>#DIV/0!</v>
      </c>
      <c r="D111" s="130" t="e">
        <f>年齢別比較!D85/$F$5</f>
        <v>#DIV/0!</v>
      </c>
      <c r="E111" s="130" t="e">
        <f>年齢別比較!E85/$F$5</f>
        <v>#DIV/0!</v>
      </c>
      <c r="F111" s="130" t="e">
        <f>年齢別比較!F85/$F$5</f>
        <v>#DIV/0!</v>
      </c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</row>
    <row r="112" spans="1:27">
      <c r="A112" s="131" t="s">
        <v>164</v>
      </c>
      <c r="B112" s="132" t="e">
        <f>男女別比較!B34/$B$3</f>
        <v>#DIV/0!</v>
      </c>
      <c r="C112" s="132" t="e">
        <f>男女別比較!C34/$B$3</f>
        <v>#DIV/0!</v>
      </c>
      <c r="D112" s="132" t="e">
        <f>男女別比較!D34/$B$3</f>
        <v>#DIV/0!</v>
      </c>
      <c r="E112" s="132" t="e">
        <f>男女別比較!E34/$B$3</f>
        <v>#DIV/0!</v>
      </c>
      <c r="F112" s="132" t="e">
        <f>男女別比較!F34/$B$3</f>
        <v>#DIV/0!</v>
      </c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</row>
    <row r="113" spans="1:27" ht="14.25" thickBot="1">
      <c r="A113" s="133" t="s">
        <v>165</v>
      </c>
      <c r="B113" s="134" t="e">
        <f>男女別比較!B35/$C$3</f>
        <v>#DIV/0!</v>
      </c>
      <c r="C113" s="134" t="e">
        <f>男女別比較!C35/$C$3</f>
        <v>#DIV/0!</v>
      </c>
      <c r="D113" s="134" t="e">
        <f>男女別比較!D35/$C$3</f>
        <v>#DIV/0!</v>
      </c>
      <c r="E113" s="134" t="e">
        <f>男女別比較!E35/$C$3</f>
        <v>#DIV/0!</v>
      </c>
      <c r="F113" s="134" t="e">
        <f>男女別比較!F35/$C$3</f>
        <v>#DIV/0!</v>
      </c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</row>
    <row r="114" spans="1:27" ht="14.25">
      <c r="A114" s="124"/>
      <c r="B114" s="146" t="s">
        <v>235</v>
      </c>
      <c r="C114" s="146" t="s">
        <v>236</v>
      </c>
      <c r="D114" s="146" t="s">
        <v>237</v>
      </c>
      <c r="E114" s="146" t="s">
        <v>238</v>
      </c>
      <c r="F114" s="126" t="s">
        <v>239</v>
      </c>
      <c r="G114" s="127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45"/>
      <c r="T114" s="45"/>
      <c r="U114" s="45"/>
      <c r="V114" s="45"/>
      <c r="W114" s="45"/>
      <c r="X114" s="45"/>
      <c r="Y114" s="45"/>
      <c r="Z114" s="45"/>
      <c r="AA114" s="45"/>
    </row>
    <row r="115" spans="1:27">
      <c r="A115" s="129" t="str">
        <f>年齢別比較!A87</f>
        <v>休日出勤</v>
      </c>
      <c r="B115" s="130" t="e">
        <f>年齢別比較!B87/$D$3</f>
        <v>#DIV/0!</v>
      </c>
      <c r="C115" s="130" t="e">
        <f>年齢別比較!C87/$D$3</f>
        <v>#DIV/0!</v>
      </c>
      <c r="D115" s="130" t="e">
        <f>年齢別比較!D87/$D$3</f>
        <v>#DIV/0!</v>
      </c>
      <c r="E115" s="130" t="e">
        <f>年齢別比較!E87/$D$3</f>
        <v>#DIV/0!</v>
      </c>
      <c r="F115" s="130" t="e">
        <f>年齢別比較!F87/$D$3</f>
        <v>#DIV/0!</v>
      </c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</row>
    <row r="116" spans="1:27">
      <c r="A116" s="129" t="str">
        <f>年齢別比較!A88</f>
        <v>20代</v>
      </c>
      <c r="B116" s="130" t="e">
        <f>年齢別比較!B88/$B$5</f>
        <v>#DIV/0!</v>
      </c>
      <c r="C116" s="130" t="e">
        <f>年齢別比較!C88/$B$5</f>
        <v>#DIV/0!</v>
      </c>
      <c r="D116" s="130" t="e">
        <f>年齢別比較!D88/$B$5</f>
        <v>#DIV/0!</v>
      </c>
      <c r="E116" s="130" t="e">
        <f>年齢別比較!E88/$B$5</f>
        <v>#DIV/0!</v>
      </c>
      <c r="F116" s="130" t="e">
        <f>年齢別比較!F88/$B$5</f>
        <v>#DIV/0!</v>
      </c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</row>
    <row r="117" spans="1:27">
      <c r="A117" s="129" t="str">
        <f>年齢別比較!A89</f>
        <v>30代</v>
      </c>
      <c r="B117" s="130" t="e">
        <f>年齢別比較!B89/$C$5</f>
        <v>#DIV/0!</v>
      </c>
      <c r="C117" s="130" t="e">
        <f>年齢別比較!C89/$C$5</f>
        <v>#DIV/0!</v>
      </c>
      <c r="D117" s="130" t="e">
        <f>年齢別比較!D89/$C$5</f>
        <v>#DIV/0!</v>
      </c>
      <c r="E117" s="130" t="e">
        <f>年齢別比較!E89/$C$5</f>
        <v>#DIV/0!</v>
      </c>
      <c r="F117" s="130" t="e">
        <f>年齢別比較!F89/$C$5</f>
        <v>#DIV/0!</v>
      </c>
      <c r="G117" s="127"/>
      <c r="H117" s="127"/>
      <c r="I117" s="128"/>
      <c r="J117" s="127"/>
      <c r="K117" s="127"/>
      <c r="L117" s="128"/>
      <c r="M117" s="127"/>
      <c r="N117" s="127"/>
      <c r="O117" s="127"/>
      <c r="P117" s="127"/>
      <c r="Q117" s="127"/>
      <c r="R117" s="127"/>
    </row>
    <row r="118" spans="1:27">
      <c r="A118" s="129" t="str">
        <f>年齢別比較!A90</f>
        <v>40代</v>
      </c>
      <c r="B118" s="130" t="e">
        <f>年齢別比較!B90/$D$5</f>
        <v>#DIV/0!</v>
      </c>
      <c r="C118" s="130" t="e">
        <f>年齢別比較!C90/$D$5</f>
        <v>#DIV/0!</v>
      </c>
      <c r="D118" s="130" t="e">
        <f>年齢別比較!D90/$D$5</f>
        <v>#DIV/0!</v>
      </c>
      <c r="E118" s="130" t="e">
        <f>年齢別比較!E90/$D$5</f>
        <v>#DIV/0!</v>
      </c>
      <c r="F118" s="130" t="e">
        <f>年齢別比較!F90/$D$5</f>
        <v>#DIV/0!</v>
      </c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</row>
    <row r="119" spans="1:27">
      <c r="A119" s="129" t="str">
        <f>年齢別比較!A91</f>
        <v>50代</v>
      </c>
      <c r="B119" s="130" t="e">
        <f>年齢別比較!B91/$E$5</f>
        <v>#DIV/0!</v>
      </c>
      <c r="C119" s="130" t="e">
        <f>年齢別比較!C91/$E$5</f>
        <v>#DIV/0!</v>
      </c>
      <c r="D119" s="130" t="e">
        <f>年齢別比較!D91/$E$5</f>
        <v>#DIV/0!</v>
      </c>
      <c r="E119" s="130" t="e">
        <f>年齢別比較!E91/$E$5</f>
        <v>#DIV/0!</v>
      </c>
      <c r="F119" s="130" t="e">
        <f>年齢別比較!F91/$E$5</f>
        <v>#DIV/0!</v>
      </c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</row>
    <row r="120" spans="1:27" ht="14.25" thickBot="1">
      <c r="A120" s="129" t="str">
        <f>年齢別比較!A92</f>
        <v>60代</v>
      </c>
      <c r="B120" s="130" t="e">
        <f>年齢別比較!B92/$F$5</f>
        <v>#DIV/0!</v>
      </c>
      <c r="C120" s="130" t="e">
        <f>年齢別比較!C92/$F$5</f>
        <v>#DIV/0!</v>
      </c>
      <c r="D120" s="130" t="e">
        <f>年齢別比較!D92/$F$5</f>
        <v>#DIV/0!</v>
      </c>
      <c r="E120" s="130" t="e">
        <f>年齢別比較!E92/$F$5</f>
        <v>#DIV/0!</v>
      </c>
      <c r="F120" s="130" t="e">
        <f>年齢別比較!F92/$F$5</f>
        <v>#DIV/0!</v>
      </c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</row>
    <row r="121" spans="1:27">
      <c r="A121" s="131" t="s">
        <v>164</v>
      </c>
      <c r="B121" s="132" t="e">
        <f>男女別比較!B36/$B$3</f>
        <v>#DIV/0!</v>
      </c>
      <c r="C121" s="132" t="e">
        <f>男女別比較!C36/$B$3</f>
        <v>#DIV/0!</v>
      </c>
      <c r="D121" s="132" t="e">
        <f>男女別比較!D36/$B$3</f>
        <v>#DIV/0!</v>
      </c>
      <c r="E121" s="132" t="e">
        <f>男女別比較!E36/$B$3</f>
        <v>#DIV/0!</v>
      </c>
      <c r="F121" s="132" t="e">
        <f>男女別比較!F36/$B$3</f>
        <v>#DIV/0!</v>
      </c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</row>
    <row r="122" spans="1:27" ht="14.25" thickBot="1">
      <c r="A122" s="133" t="s">
        <v>165</v>
      </c>
      <c r="B122" s="134" t="e">
        <f>男女別比較!B37/$C$3</f>
        <v>#DIV/0!</v>
      </c>
      <c r="C122" s="134" t="e">
        <f>男女別比較!C37/$C$3</f>
        <v>#DIV/0!</v>
      </c>
      <c r="D122" s="134" t="e">
        <f>男女別比較!D37/$C$3</f>
        <v>#DIV/0!</v>
      </c>
      <c r="E122" s="134" t="e">
        <f>男女別比較!E37/$C$3</f>
        <v>#DIV/0!</v>
      </c>
      <c r="F122" s="134" t="e">
        <f>男女別比較!F37/$C$3</f>
        <v>#DIV/0!</v>
      </c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</row>
    <row r="123" spans="1:27">
      <c r="A123" s="144"/>
      <c r="B123" s="149" t="s">
        <v>313</v>
      </c>
      <c r="C123" s="149" t="s">
        <v>314</v>
      </c>
      <c r="D123" s="149" t="s">
        <v>315</v>
      </c>
      <c r="E123" s="149" t="s">
        <v>316</v>
      </c>
      <c r="F123" s="150" t="s">
        <v>317</v>
      </c>
      <c r="G123" s="151" t="s">
        <v>318</v>
      </c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</row>
    <row r="124" spans="1:27">
      <c r="A124" s="144" t="s">
        <v>311</v>
      </c>
      <c r="B124" s="130" t="e">
        <f>年齢別比較!B94/$D$3</f>
        <v>#DIV/0!</v>
      </c>
      <c r="C124" s="130" t="e">
        <f>年齢別比較!C94/$D$3</f>
        <v>#DIV/0!</v>
      </c>
      <c r="D124" s="130" t="e">
        <f>年齢別比較!D94/$D$3</f>
        <v>#DIV/0!</v>
      </c>
      <c r="E124" s="130" t="e">
        <f>年齢別比較!E94/$D$3</f>
        <v>#DIV/0!</v>
      </c>
      <c r="F124" s="130" t="e">
        <f>年齢別比較!F94/$D$3</f>
        <v>#DIV/0!</v>
      </c>
      <c r="G124" s="130" t="e">
        <f>年齢別比較!G94/$D$3</f>
        <v>#DIV/0!</v>
      </c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</row>
    <row r="125" spans="1:27">
      <c r="A125" s="129" t="s">
        <v>310</v>
      </c>
      <c r="B125" s="130" t="e">
        <f>年齢別比較!B95/$B$5</f>
        <v>#DIV/0!</v>
      </c>
      <c r="C125" s="130" t="e">
        <f>年齢別比較!C95/$B$5</f>
        <v>#DIV/0!</v>
      </c>
      <c r="D125" s="130" t="e">
        <f>年齢別比較!D95/$B$5</f>
        <v>#DIV/0!</v>
      </c>
      <c r="E125" s="130" t="e">
        <f>年齢別比較!E95/$B$5</f>
        <v>#DIV/0!</v>
      </c>
      <c r="F125" s="130" t="e">
        <f>年齢別比較!F95/$B$5</f>
        <v>#DIV/0!</v>
      </c>
      <c r="G125" s="130" t="e">
        <f>年齢別比較!G95/$B$5</f>
        <v>#DIV/0!</v>
      </c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</row>
    <row r="126" spans="1:27">
      <c r="A126" s="129" t="s">
        <v>76</v>
      </c>
      <c r="B126" s="130" t="e">
        <f>年齢別比較!B96/$C$5</f>
        <v>#DIV/0!</v>
      </c>
      <c r="C126" s="130" t="e">
        <f>年齢別比較!C96/$C$5</f>
        <v>#DIV/0!</v>
      </c>
      <c r="D126" s="130" t="e">
        <f>年齢別比較!D96/$C$5</f>
        <v>#DIV/0!</v>
      </c>
      <c r="E126" s="130" t="e">
        <f>年齢別比較!E96/$C$5</f>
        <v>#DIV/0!</v>
      </c>
      <c r="F126" s="130" t="e">
        <f>年齢別比較!F96/$C$5</f>
        <v>#DIV/0!</v>
      </c>
      <c r="G126" s="130" t="e">
        <f>年齢別比較!G96/$C$5</f>
        <v>#DIV/0!</v>
      </c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</row>
    <row r="127" spans="1:27">
      <c r="A127" s="129" t="s">
        <v>77</v>
      </c>
      <c r="B127" s="130" t="e">
        <f>年齢別比較!B97/$D$5</f>
        <v>#DIV/0!</v>
      </c>
      <c r="C127" s="130" t="e">
        <f>年齢別比較!C97/$D$5</f>
        <v>#DIV/0!</v>
      </c>
      <c r="D127" s="130" t="e">
        <f>年齢別比較!D97/$D$5</f>
        <v>#DIV/0!</v>
      </c>
      <c r="E127" s="130" t="e">
        <f>年齢別比較!E97/$D$5</f>
        <v>#DIV/0!</v>
      </c>
      <c r="F127" s="130" t="e">
        <f>年齢別比較!F97/$D$5</f>
        <v>#DIV/0!</v>
      </c>
      <c r="G127" s="130" t="e">
        <f>年齢別比較!G97/$D$5</f>
        <v>#DIV/0!</v>
      </c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</row>
    <row r="128" spans="1:27">
      <c r="A128" s="129" t="s">
        <v>78</v>
      </c>
      <c r="B128" s="130" t="e">
        <f>年齢別比較!B98/$E$5</f>
        <v>#DIV/0!</v>
      </c>
      <c r="C128" s="130" t="e">
        <f>年齢別比較!C98/$E$5</f>
        <v>#DIV/0!</v>
      </c>
      <c r="D128" s="130" t="e">
        <f>年齢別比較!D98/$E$5</f>
        <v>#DIV/0!</v>
      </c>
      <c r="E128" s="130" t="e">
        <f>年齢別比較!E98/$E$5</f>
        <v>#DIV/0!</v>
      </c>
      <c r="F128" s="130" t="e">
        <f>年齢別比較!F98/$E$5</f>
        <v>#DIV/0!</v>
      </c>
      <c r="G128" s="130" t="e">
        <f>年齢別比較!G98/$E$5</f>
        <v>#DIV/0!</v>
      </c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</row>
    <row r="129" spans="1:27" ht="14.25" thickBot="1">
      <c r="A129" s="129" t="s">
        <v>79</v>
      </c>
      <c r="B129" s="130" t="e">
        <f>年齢別比較!B99/$F$5</f>
        <v>#DIV/0!</v>
      </c>
      <c r="C129" s="130" t="e">
        <f>年齢別比較!C99/$F$5</f>
        <v>#DIV/0!</v>
      </c>
      <c r="D129" s="130" t="e">
        <f>年齢別比較!D99/$F$5</f>
        <v>#DIV/0!</v>
      </c>
      <c r="E129" s="130" t="e">
        <f>年齢別比較!E99/$F$5</f>
        <v>#DIV/0!</v>
      </c>
      <c r="F129" s="130" t="e">
        <f>年齢別比較!F99/$F$5</f>
        <v>#DIV/0!</v>
      </c>
      <c r="G129" s="130" t="e">
        <f>年齢別比較!G99/$F$5</f>
        <v>#DIV/0!</v>
      </c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</row>
    <row r="130" spans="1:27">
      <c r="A130" s="129" t="s">
        <v>164</v>
      </c>
      <c r="B130" s="132" t="e">
        <f>男女別比較!B38/$B$3</f>
        <v>#DIV/0!</v>
      </c>
      <c r="C130" s="132" t="e">
        <f>男女別比較!C38/$B$3</f>
        <v>#DIV/0!</v>
      </c>
      <c r="D130" s="132" t="e">
        <f>男女別比較!D38/$B$3</f>
        <v>#DIV/0!</v>
      </c>
      <c r="E130" s="132" t="e">
        <f>男女別比較!E38/$B$3</f>
        <v>#DIV/0!</v>
      </c>
      <c r="F130" s="132" t="e">
        <f>男女別比較!F38/$B$3</f>
        <v>#DIV/0!</v>
      </c>
      <c r="G130" s="132" t="e">
        <f>男女別比較!G38/$B$3</f>
        <v>#DIV/0!</v>
      </c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</row>
    <row r="131" spans="1:27" ht="14.25" thickBot="1">
      <c r="A131" s="129" t="s">
        <v>165</v>
      </c>
      <c r="B131" s="134" t="e">
        <f>男女別比較!B39/$C$3</f>
        <v>#DIV/0!</v>
      </c>
      <c r="C131" s="134" t="e">
        <f>男女別比較!C39/$C$3</f>
        <v>#DIV/0!</v>
      </c>
      <c r="D131" s="134" t="e">
        <f>男女別比較!D39/$C$3</f>
        <v>#DIV/0!</v>
      </c>
      <c r="E131" s="134" t="e">
        <f>男女別比較!E39/$C$3</f>
        <v>#DIV/0!</v>
      </c>
      <c r="F131" s="134" t="e">
        <f>男女別比較!F39/$C$3</f>
        <v>#DIV/0!</v>
      </c>
      <c r="G131" s="134" t="e">
        <f>男女別比較!G39/$C$3</f>
        <v>#DIV/0!</v>
      </c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</row>
    <row r="132" spans="1:27">
      <c r="A132" s="129"/>
      <c r="B132" s="152" t="s">
        <v>373</v>
      </c>
      <c r="C132" s="152" t="s">
        <v>374</v>
      </c>
      <c r="D132" s="152" t="s">
        <v>375</v>
      </c>
      <c r="E132" s="152" t="s">
        <v>364</v>
      </c>
      <c r="F132" s="152" t="s">
        <v>365</v>
      </c>
      <c r="G132" s="152" t="s">
        <v>366</v>
      </c>
      <c r="H132" s="152" t="s">
        <v>367</v>
      </c>
      <c r="I132" s="152" t="s">
        <v>368</v>
      </c>
      <c r="J132" s="152" t="s">
        <v>369</v>
      </c>
      <c r="K132" s="152" t="s">
        <v>370</v>
      </c>
      <c r="L132" s="152" t="s">
        <v>371</v>
      </c>
      <c r="M132" s="152" t="s">
        <v>372</v>
      </c>
      <c r="N132" s="151" t="s">
        <v>357</v>
      </c>
      <c r="O132" s="127"/>
      <c r="P132" s="127"/>
      <c r="Q132" s="127"/>
      <c r="R132" s="127"/>
    </row>
    <row r="133" spans="1:27">
      <c r="A133" s="129" t="s">
        <v>353</v>
      </c>
      <c r="B133" s="153" t="e">
        <f>全体集計!B$23/$D$3</f>
        <v>#DIV/0!</v>
      </c>
      <c r="C133" s="153" t="e">
        <f>全体集計!C$23/$D$3</f>
        <v>#DIV/0!</v>
      </c>
      <c r="D133" s="153" t="e">
        <f>全体集計!D$23/$D$3</f>
        <v>#DIV/0!</v>
      </c>
      <c r="E133" s="153" t="e">
        <f>全体集計!E$23/$D$3</f>
        <v>#DIV/0!</v>
      </c>
      <c r="F133" s="153" t="e">
        <f>全体集計!F$23/$D$3</f>
        <v>#DIV/0!</v>
      </c>
      <c r="G133" s="153" t="e">
        <f>全体集計!G$23/$D$3</f>
        <v>#DIV/0!</v>
      </c>
      <c r="H133" s="153" t="e">
        <f>全体集計!H$23/$D$3</f>
        <v>#DIV/0!</v>
      </c>
      <c r="I133" s="153" t="e">
        <f>全体集計!I$23/$D$3</f>
        <v>#DIV/0!</v>
      </c>
      <c r="J133" s="153" t="e">
        <f>全体集計!J$23/$D$3</f>
        <v>#DIV/0!</v>
      </c>
      <c r="K133" s="153" t="e">
        <f>全体集計!K$23/$D$3</f>
        <v>#DIV/0!</v>
      </c>
      <c r="L133" s="153" t="e">
        <f>全体集計!L$23/$D$3</f>
        <v>#DIV/0!</v>
      </c>
      <c r="M133" s="153" t="e">
        <f>全体集計!M$23/$D$3</f>
        <v>#DIV/0!</v>
      </c>
      <c r="N133" s="153" t="e">
        <f>全体集計!N$23/$D$3</f>
        <v>#DIV/0!</v>
      </c>
      <c r="O133" s="127"/>
      <c r="P133" s="127"/>
      <c r="Q133" s="127"/>
      <c r="R133" s="127"/>
    </row>
    <row r="134" spans="1:27">
      <c r="A134" s="129" t="s">
        <v>354</v>
      </c>
      <c r="B134" s="153" t="e">
        <f>全体集計!B$24/$D$3</f>
        <v>#DIV/0!</v>
      </c>
      <c r="C134" s="153" t="e">
        <f>全体集計!C$24/$D$3</f>
        <v>#DIV/0!</v>
      </c>
      <c r="D134" s="153" t="e">
        <f>全体集計!D$24/$D$3</f>
        <v>#DIV/0!</v>
      </c>
      <c r="E134" s="153" t="e">
        <f>全体集計!E$24/$D$3</f>
        <v>#DIV/0!</v>
      </c>
      <c r="F134" s="153" t="e">
        <f>全体集計!F$24/$D$3</f>
        <v>#DIV/0!</v>
      </c>
      <c r="G134" s="153" t="e">
        <f>全体集計!G$24/$D$3</f>
        <v>#DIV/0!</v>
      </c>
      <c r="H134" s="153" t="e">
        <f>全体集計!H$24/$D$3</f>
        <v>#DIV/0!</v>
      </c>
      <c r="I134" s="153" t="e">
        <f>全体集計!I$24/$D$3</f>
        <v>#DIV/0!</v>
      </c>
      <c r="J134" s="153" t="e">
        <f>全体集計!J$24/$D$3</f>
        <v>#DIV/0!</v>
      </c>
      <c r="K134" s="153" t="e">
        <f>全体集計!K$24/$D$3</f>
        <v>#DIV/0!</v>
      </c>
      <c r="L134" s="153" t="e">
        <f>全体集計!L$24/$D$3</f>
        <v>#DIV/0!</v>
      </c>
      <c r="M134" s="153" t="e">
        <f>全体集計!M$24/$D$3</f>
        <v>#DIV/0!</v>
      </c>
      <c r="N134" s="153" t="e">
        <f>全体集計!N$24/$D$3</f>
        <v>#DIV/0!</v>
      </c>
      <c r="O134" s="128"/>
      <c r="P134" s="128"/>
      <c r="Q134" s="128"/>
      <c r="R134" s="128"/>
      <c r="S134" s="45"/>
      <c r="T134" s="45"/>
      <c r="U134" s="45"/>
      <c r="V134" s="45"/>
      <c r="W134" s="45"/>
      <c r="X134" s="45"/>
      <c r="Y134" s="45"/>
      <c r="Z134" s="45"/>
      <c r="AA134" s="45"/>
    </row>
    <row r="135" spans="1:27">
      <c r="A135" s="129" t="s">
        <v>355</v>
      </c>
      <c r="B135" s="153" t="e">
        <f>全体集計!B$25/$D$3</f>
        <v>#DIV/0!</v>
      </c>
      <c r="C135" s="153" t="e">
        <f>全体集計!C$25/$D$3</f>
        <v>#DIV/0!</v>
      </c>
      <c r="D135" s="153" t="e">
        <f>全体集計!D$25/$D$3</f>
        <v>#DIV/0!</v>
      </c>
      <c r="E135" s="153" t="e">
        <f>全体集計!E$25/$D$3</f>
        <v>#DIV/0!</v>
      </c>
      <c r="F135" s="153" t="e">
        <f>全体集計!F$25/$D$3</f>
        <v>#DIV/0!</v>
      </c>
      <c r="G135" s="153" t="e">
        <f>全体集計!G$25/$D$3</f>
        <v>#DIV/0!</v>
      </c>
      <c r="H135" s="153" t="e">
        <f>全体集計!H$25/$D$3</f>
        <v>#DIV/0!</v>
      </c>
      <c r="I135" s="153" t="e">
        <f>全体集計!I$25/$D$3</f>
        <v>#DIV/0!</v>
      </c>
      <c r="J135" s="153" t="e">
        <f>全体集計!J$25/$D$3</f>
        <v>#DIV/0!</v>
      </c>
      <c r="K135" s="153" t="e">
        <f>全体集計!K$25/$D$3</f>
        <v>#DIV/0!</v>
      </c>
      <c r="L135" s="153" t="e">
        <f>全体集計!L$25/$D$3</f>
        <v>#DIV/0!</v>
      </c>
      <c r="M135" s="153" t="e">
        <f>全体集計!M$25/$D$3</f>
        <v>#DIV/0!</v>
      </c>
      <c r="N135" s="153" t="e">
        <f>全体集計!N$25/$D$3</f>
        <v>#DIV/0!</v>
      </c>
      <c r="O135" s="127"/>
      <c r="P135" s="127"/>
      <c r="Q135" s="127"/>
      <c r="R135" s="127"/>
    </row>
    <row r="136" spans="1:27">
      <c r="A136" s="129" t="s">
        <v>352</v>
      </c>
      <c r="B136" s="154" t="e">
        <f>B133*3+B134*2+B135</f>
        <v>#DIV/0!</v>
      </c>
      <c r="C136" s="154" t="e">
        <f t="shared" ref="C136:N136" si="0">C133*3+C134*2+C135</f>
        <v>#DIV/0!</v>
      </c>
      <c r="D136" s="154" t="e">
        <f t="shared" si="0"/>
        <v>#DIV/0!</v>
      </c>
      <c r="E136" s="154" t="e">
        <f t="shared" si="0"/>
        <v>#DIV/0!</v>
      </c>
      <c r="F136" s="154" t="e">
        <f t="shared" si="0"/>
        <v>#DIV/0!</v>
      </c>
      <c r="G136" s="154" t="e">
        <f t="shared" si="0"/>
        <v>#DIV/0!</v>
      </c>
      <c r="H136" s="154" t="e">
        <f t="shared" si="0"/>
        <v>#DIV/0!</v>
      </c>
      <c r="I136" s="154" t="e">
        <f t="shared" si="0"/>
        <v>#DIV/0!</v>
      </c>
      <c r="J136" s="154" t="e">
        <f t="shared" si="0"/>
        <v>#DIV/0!</v>
      </c>
      <c r="K136" s="154" t="e">
        <f t="shared" si="0"/>
        <v>#DIV/0!</v>
      </c>
      <c r="L136" s="154" t="e">
        <f t="shared" si="0"/>
        <v>#DIV/0!</v>
      </c>
      <c r="M136" s="154" t="e">
        <f t="shared" si="0"/>
        <v>#DIV/0!</v>
      </c>
      <c r="N136" s="154" t="e">
        <f t="shared" si="0"/>
        <v>#DIV/0!</v>
      </c>
      <c r="O136" s="127"/>
      <c r="P136" s="127"/>
      <c r="Q136" s="127"/>
      <c r="R136" s="127"/>
    </row>
    <row r="137" spans="1:27">
      <c r="A137" s="129" t="s">
        <v>453</v>
      </c>
      <c r="B137" s="130" t="e">
        <f>年齢別比較!B102/$B$5</f>
        <v>#DIV/0!</v>
      </c>
      <c r="C137" s="130" t="e">
        <f>年齢別比較!C102/$B$5</f>
        <v>#DIV/0!</v>
      </c>
      <c r="D137" s="130" t="e">
        <f>年齢別比較!D102/$B$5</f>
        <v>#DIV/0!</v>
      </c>
      <c r="E137" s="130" t="e">
        <f>年齢別比較!E102/$B$5</f>
        <v>#DIV/0!</v>
      </c>
      <c r="F137" s="130" t="e">
        <f>年齢別比較!F102/$B$5</f>
        <v>#DIV/0!</v>
      </c>
      <c r="G137" s="130" t="e">
        <f>年齢別比較!G102/$B$5</f>
        <v>#DIV/0!</v>
      </c>
      <c r="H137" s="130" t="e">
        <f>年齢別比較!H102/$B$5</f>
        <v>#DIV/0!</v>
      </c>
      <c r="I137" s="130" t="e">
        <f>年齢別比較!I102/$B$5</f>
        <v>#DIV/0!</v>
      </c>
      <c r="J137" s="130" t="e">
        <f>年齢別比較!J102/$B$5</f>
        <v>#DIV/0!</v>
      </c>
      <c r="K137" s="130" t="e">
        <f>年齢別比較!K102/$B$5</f>
        <v>#DIV/0!</v>
      </c>
      <c r="L137" s="130" t="e">
        <f>年齢別比較!L102/$B$5</f>
        <v>#DIV/0!</v>
      </c>
      <c r="M137" s="130" t="e">
        <f>年齢別比較!M102/$B$5</f>
        <v>#DIV/0!</v>
      </c>
      <c r="N137" s="130" t="e">
        <f>年齢別比較!N102/$B$5</f>
        <v>#DIV/0!</v>
      </c>
      <c r="O137" s="127"/>
      <c r="P137" s="127"/>
      <c r="Q137" s="127"/>
      <c r="R137" s="127"/>
    </row>
    <row r="138" spans="1:27">
      <c r="A138" s="129" t="s">
        <v>346</v>
      </c>
      <c r="B138" s="130" t="e">
        <f>年齢別比較!B103/$C$5</f>
        <v>#DIV/0!</v>
      </c>
      <c r="C138" s="130" t="e">
        <f>年齢別比較!C103/$C$5</f>
        <v>#DIV/0!</v>
      </c>
      <c r="D138" s="130" t="e">
        <f>年齢別比較!D103/$C$5</f>
        <v>#DIV/0!</v>
      </c>
      <c r="E138" s="130" t="e">
        <f>年齢別比較!E103/$C$5</f>
        <v>#DIV/0!</v>
      </c>
      <c r="F138" s="130" t="e">
        <f>年齢別比較!F103/$C$5</f>
        <v>#DIV/0!</v>
      </c>
      <c r="G138" s="130" t="e">
        <f>年齢別比較!G103/$C$5</f>
        <v>#DIV/0!</v>
      </c>
      <c r="H138" s="130" t="e">
        <f>年齢別比較!H103/$C$5</f>
        <v>#DIV/0!</v>
      </c>
      <c r="I138" s="130" t="e">
        <f>年齢別比較!I103/$C$5</f>
        <v>#DIV/0!</v>
      </c>
      <c r="J138" s="130" t="e">
        <f>年齢別比較!J103/$C$5</f>
        <v>#DIV/0!</v>
      </c>
      <c r="K138" s="130" t="e">
        <f>年齢別比較!K103/$C$5</f>
        <v>#DIV/0!</v>
      </c>
      <c r="L138" s="130" t="e">
        <f>年齢別比較!L103/$C$5</f>
        <v>#DIV/0!</v>
      </c>
      <c r="M138" s="130" t="e">
        <f>年齢別比較!M103/$C$5</f>
        <v>#DIV/0!</v>
      </c>
      <c r="N138" s="130" t="e">
        <f>年齢別比較!N103/$C$5</f>
        <v>#DIV/0!</v>
      </c>
      <c r="O138" s="127"/>
      <c r="P138" s="127"/>
      <c r="Q138" s="127"/>
      <c r="R138" s="127"/>
    </row>
    <row r="139" spans="1:27">
      <c r="A139" s="129" t="s">
        <v>347</v>
      </c>
      <c r="B139" s="130" t="e">
        <f>年齢別比較!B104/$D$5</f>
        <v>#DIV/0!</v>
      </c>
      <c r="C139" s="130" t="e">
        <f>年齢別比較!C104/$D$5</f>
        <v>#DIV/0!</v>
      </c>
      <c r="D139" s="130" t="e">
        <f>年齢別比較!D104/$D$5</f>
        <v>#DIV/0!</v>
      </c>
      <c r="E139" s="130" t="e">
        <f>年齢別比較!E104/$D$5</f>
        <v>#DIV/0!</v>
      </c>
      <c r="F139" s="130" t="e">
        <f>年齢別比較!F104/$D$5</f>
        <v>#DIV/0!</v>
      </c>
      <c r="G139" s="130" t="e">
        <f>年齢別比較!G104/$D$5</f>
        <v>#DIV/0!</v>
      </c>
      <c r="H139" s="130" t="e">
        <f>年齢別比較!H104/$D$5</f>
        <v>#DIV/0!</v>
      </c>
      <c r="I139" s="130" t="e">
        <f>年齢別比較!I104/$D$5</f>
        <v>#DIV/0!</v>
      </c>
      <c r="J139" s="130" t="e">
        <f>年齢別比較!J104/$D$5</f>
        <v>#DIV/0!</v>
      </c>
      <c r="K139" s="130" t="e">
        <f>年齢別比較!K104/$D$5</f>
        <v>#DIV/0!</v>
      </c>
      <c r="L139" s="130" t="e">
        <f>年齢別比較!L104/$D$5</f>
        <v>#DIV/0!</v>
      </c>
      <c r="M139" s="130" t="e">
        <f>年齢別比較!M104/$D$5</f>
        <v>#DIV/0!</v>
      </c>
      <c r="N139" s="130" t="e">
        <f>年齢別比較!N104/$D$5</f>
        <v>#DIV/0!</v>
      </c>
      <c r="O139" s="127"/>
      <c r="P139" s="127"/>
      <c r="Q139" s="127"/>
      <c r="R139" s="127"/>
    </row>
    <row r="140" spans="1:27">
      <c r="A140" s="129" t="s">
        <v>348</v>
      </c>
      <c r="B140" s="130" t="e">
        <f>年齢別比較!B105/$E$5</f>
        <v>#DIV/0!</v>
      </c>
      <c r="C140" s="130" t="e">
        <f>年齢別比較!C105/$E$5</f>
        <v>#DIV/0!</v>
      </c>
      <c r="D140" s="130" t="e">
        <f>年齢別比較!D105/$E$5</f>
        <v>#DIV/0!</v>
      </c>
      <c r="E140" s="130" t="e">
        <f>年齢別比較!E105/$E$5</f>
        <v>#DIV/0!</v>
      </c>
      <c r="F140" s="130" t="e">
        <f>年齢別比較!F105/$E$5</f>
        <v>#DIV/0!</v>
      </c>
      <c r="G140" s="130" t="e">
        <f>年齢別比較!G105/$E$5</f>
        <v>#DIV/0!</v>
      </c>
      <c r="H140" s="130" t="e">
        <f>年齢別比較!H105/$E$5</f>
        <v>#DIV/0!</v>
      </c>
      <c r="I140" s="130" t="e">
        <f>年齢別比較!I105/$E$5</f>
        <v>#DIV/0!</v>
      </c>
      <c r="J140" s="130" t="e">
        <f>年齢別比較!J105/$E$5</f>
        <v>#DIV/0!</v>
      </c>
      <c r="K140" s="130" t="e">
        <f>年齢別比較!K105/$E$5</f>
        <v>#DIV/0!</v>
      </c>
      <c r="L140" s="130" t="e">
        <f>年齢別比較!L105/$E$5</f>
        <v>#DIV/0!</v>
      </c>
      <c r="M140" s="130" t="e">
        <f>年齢別比較!M105/$E$5</f>
        <v>#DIV/0!</v>
      </c>
      <c r="N140" s="130" t="e">
        <f>年齢別比較!N105/$E$5</f>
        <v>#DIV/0!</v>
      </c>
      <c r="O140" s="127"/>
      <c r="P140" s="127"/>
      <c r="Q140" s="127"/>
      <c r="R140" s="127"/>
    </row>
    <row r="141" spans="1:27">
      <c r="A141" s="141" t="s">
        <v>349</v>
      </c>
      <c r="B141" s="130" t="e">
        <f>年齢別比較!B106/$F$5</f>
        <v>#DIV/0!</v>
      </c>
      <c r="C141" s="130" t="e">
        <f>年齢別比較!C106/$F$5</f>
        <v>#DIV/0!</v>
      </c>
      <c r="D141" s="130" t="e">
        <f>年齢別比較!D106/$F$5</f>
        <v>#DIV/0!</v>
      </c>
      <c r="E141" s="130" t="e">
        <f>年齢別比較!E106/$F$5</f>
        <v>#DIV/0!</v>
      </c>
      <c r="F141" s="130" t="e">
        <f>年齢別比較!F106/$F$5</f>
        <v>#DIV/0!</v>
      </c>
      <c r="G141" s="130" t="e">
        <f>年齢別比較!G106/$F$5</f>
        <v>#DIV/0!</v>
      </c>
      <c r="H141" s="130" t="e">
        <f>年齢別比較!H106/$F$5</f>
        <v>#DIV/0!</v>
      </c>
      <c r="I141" s="130" t="e">
        <f>年齢別比較!I106/$F$5</f>
        <v>#DIV/0!</v>
      </c>
      <c r="J141" s="130" t="e">
        <f>年齢別比較!J106/$F$5</f>
        <v>#DIV/0!</v>
      </c>
      <c r="K141" s="130" t="e">
        <f>年齢別比較!K106/$F$5</f>
        <v>#DIV/0!</v>
      </c>
      <c r="L141" s="130" t="e">
        <f>年齢別比較!L106/$F$5</f>
        <v>#DIV/0!</v>
      </c>
      <c r="M141" s="130" t="e">
        <f>年齢別比較!M106/$F$5</f>
        <v>#DIV/0!</v>
      </c>
      <c r="N141" s="130" t="e">
        <f>年齢別比較!N106/$F$5</f>
        <v>#DIV/0!</v>
      </c>
      <c r="O141" s="127"/>
      <c r="P141" s="127"/>
      <c r="Q141" s="127"/>
      <c r="R141" s="127"/>
    </row>
    <row r="142" spans="1:27">
      <c r="A142" s="144" t="s">
        <v>350</v>
      </c>
      <c r="B142" s="130" t="e">
        <f>男女別比較!B$40/$B$3</f>
        <v>#DIV/0!</v>
      </c>
      <c r="C142" s="130" t="e">
        <f>男女別比較!C$40/$B$3</f>
        <v>#DIV/0!</v>
      </c>
      <c r="D142" s="130" t="e">
        <f>男女別比較!D$40/$B$3</f>
        <v>#DIV/0!</v>
      </c>
      <c r="E142" s="130" t="e">
        <f>男女別比較!E$40/$B$3</f>
        <v>#DIV/0!</v>
      </c>
      <c r="F142" s="130" t="e">
        <f>男女別比較!F$40/$B$3</f>
        <v>#DIV/0!</v>
      </c>
      <c r="G142" s="130" t="e">
        <f>男女別比較!G$40/$B$3</f>
        <v>#DIV/0!</v>
      </c>
      <c r="H142" s="130" t="e">
        <f>男女別比較!H$40/$B$3</f>
        <v>#DIV/0!</v>
      </c>
      <c r="I142" s="130" t="e">
        <f>男女別比較!I$40/$B$3</f>
        <v>#DIV/0!</v>
      </c>
      <c r="J142" s="130" t="e">
        <f>男女別比較!J$40/$B$3</f>
        <v>#DIV/0!</v>
      </c>
      <c r="K142" s="130" t="e">
        <f>男女別比較!K$40/$B$3</f>
        <v>#DIV/0!</v>
      </c>
      <c r="L142" s="130" t="e">
        <f>男女別比較!L$40/$B$3</f>
        <v>#DIV/0!</v>
      </c>
      <c r="M142" s="130" t="e">
        <f>男女別比較!M$40/$B$3</f>
        <v>#DIV/0!</v>
      </c>
      <c r="N142" s="130" t="e">
        <f>男女別比較!N$40/$B$3</f>
        <v>#DIV/0!</v>
      </c>
      <c r="O142" s="127"/>
      <c r="P142" s="127"/>
      <c r="Q142" s="127"/>
      <c r="R142" s="127"/>
    </row>
    <row r="143" spans="1:27" ht="14.25" thickBot="1">
      <c r="A143" s="144" t="s">
        <v>351</v>
      </c>
      <c r="B143" s="142" t="e">
        <f>男女別比較!B$43/$B$3</f>
        <v>#DIV/0!</v>
      </c>
      <c r="C143" s="142" t="e">
        <f>男女別比較!C$43/$B$3</f>
        <v>#DIV/0!</v>
      </c>
      <c r="D143" s="142" t="e">
        <f>男女別比較!D$43/$B$3</f>
        <v>#DIV/0!</v>
      </c>
      <c r="E143" s="142" t="e">
        <f>男女別比較!E$43/$B$3</f>
        <v>#DIV/0!</v>
      </c>
      <c r="F143" s="142" t="e">
        <f>男女別比較!F$43/$B$3</f>
        <v>#DIV/0!</v>
      </c>
      <c r="G143" s="130" t="e">
        <f>男女別比較!G$43/$B$3</f>
        <v>#DIV/0!</v>
      </c>
      <c r="H143" s="130" t="e">
        <f>男女別比較!H$43/$B$3</f>
        <v>#DIV/0!</v>
      </c>
      <c r="I143" s="130" t="e">
        <f>男女別比較!I$43/$B$3</f>
        <v>#DIV/0!</v>
      </c>
      <c r="J143" s="130" t="e">
        <f>男女別比較!J$43/$B$3</f>
        <v>#DIV/0!</v>
      </c>
      <c r="K143" s="130" t="e">
        <f>男女別比較!K$43/$B$3</f>
        <v>#DIV/0!</v>
      </c>
      <c r="L143" s="130" t="e">
        <f>男女別比較!L$43/$B$3</f>
        <v>#DIV/0!</v>
      </c>
      <c r="M143" s="130" t="e">
        <f>男女別比較!M$43/$B$3</f>
        <v>#DIV/0!</v>
      </c>
      <c r="N143" s="130" t="e">
        <f>男女別比較!N$43/$B$3</f>
        <v>#DIV/0!</v>
      </c>
      <c r="O143" s="128"/>
      <c r="P143" s="128"/>
      <c r="Q143" s="128"/>
      <c r="R143" s="128"/>
      <c r="S143" s="45"/>
      <c r="T143" s="45"/>
      <c r="U143" s="45"/>
      <c r="V143" s="45"/>
      <c r="W143" s="45"/>
      <c r="X143" s="45"/>
      <c r="Y143" s="45"/>
      <c r="Z143" s="45"/>
      <c r="AA143" s="45"/>
    </row>
    <row r="144" spans="1:27">
      <c r="A144" s="98"/>
      <c r="B144" s="99"/>
      <c r="C144" s="99"/>
      <c r="D144" s="99"/>
      <c r="E144" s="99"/>
      <c r="F144" s="99"/>
      <c r="G144" s="50"/>
    </row>
    <row r="145" spans="1:33" ht="14.25" thickBot="1">
      <c r="A145" s="102"/>
      <c r="B145" s="103"/>
      <c r="C145" s="103"/>
      <c r="D145" s="103"/>
      <c r="E145" s="103"/>
      <c r="F145" s="103"/>
      <c r="G145" s="50"/>
    </row>
    <row r="146" spans="1:33" ht="27">
      <c r="A146" s="124"/>
      <c r="B146" s="125" t="s">
        <v>240</v>
      </c>
      <c r="C146" s="125" t="s">
        <v>241</v>
      </c>
      <c r="D146" s="125" t="s">
        <v>242</v>
      </c>
      <c r="E146" s="125" t="s">
        <v>243</v>
      </c>
      <c r="F146" s="125" t="s">
        <v>244</v>
      </c>
      <c r="G146" s="126" t="s">
        <v>172</v>
      </c>
      <c r="H146" s="127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7"/>
      <c r="AC146" s="127"/>
      <c r="AD146" s="127"/>
      <c r="AE146" s="127"/>
      <c r="AF146" s="127"/>
      <c r="AG146" s="127"/>
    </row>
    <row r="147" spans="1:33">
      <c r="A147" s="129" t="str">
        <f>年齢別比較!A108</f>
        <v>働きすぎ</v>
      </c>
      <c r="B147" s="130" t="e">
        <f>年齢別比較!B108/$D$3</f>
        <v>#DIV/0!</v>
      </c>
      <c r="C147" s="130" t="e">
        <f>年齢別比較!C108/$D$3</f>
        <v>#DIV/0!</v>
      </c>
      <c r="D147" s="130" t="e">
        <f>年齢別比較!D108/$D$3</f>
        <v>#DIV/0!</v>
      </c>
      <c r="E147" s="130" t="e">
        <f>年齢別比較!E108/$D$3</f>
        <v>#DIV/0!</v>
      </c>
      <c r="F147" s="130" t="e">
        <f>年齢別比較!F108/$D$3</f>
        <v>#DIV/0!</v>
      </c>
      <c r="G147" s="130" t="e">
        <f>年齢別比較!G108/$D$3</f>
        <v>#DIV/0!</v>
      </c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/>
    </row>
    <row r="148" spans="1:33">
      <c r="A148" s="129" t="s">
        <v>410</v>
      </c>
      <c r="B148" s="130" t="e">
        <f>年齢別比較!B109/$B$5</f>
        <v>#DIV/0!</v>
      </c>
      <c r="C148" s="130" t="e">
        <f>年齢別比較!C109/$B$5</f>
        <v>#DIV/0!</v>
      </c>
      <c r="D148" s="130" t="e">
        <f>年齢別比較!D109/$B$5</f>
        <v>#DIV/0!</v>
      </c>
      <c r="E148" s="130" t="e">
        <f>年齢別比較!E109/$B$5</f>
        <v>#DIV/0!</v>
      </c>
      <c r="F148" s="130" t="e">
        <f>年齢別比較!F109/$B$5</f>
        <v>#DIV/0!</v>
      </c>
      <c r="G148" s="130" t="e">
        <f>年齢別比較!G109/$B$5</f>
        <v>#DIV/0!</v>
      </c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</row>
    <row r="149" spans="1:33">
      <c r="A149" s="129" t="s">
        <v>411</v>
      </c>
      <c r="B149" s="130" t="e">
        <f>年齢別比較!B110/$C$5</f>
        <v>#DIV/0!</v>
      </c>
      <c r="C149" s="130" t="e">
        <f>年齢別比較!C110/$C$5</f>
        <v>#DIV/0!</v>
      </c>
      <c r="D149" s="130" t="e">
        <f>年齢別比較!D110/$C$5</f>
        <v>#DIV/0!</v>
      </c>
      <c r="E149" s="130" t="e">
        <f>年齢別比較!E110/$C$5</f>
        <v>#DIV/0!</v>
      </c>
      <c r="F149" s="130" t="e">
        <f>年齢別比較!F110/$C$5</f>
        <v>#DIV/0!</v>
      </c>
      <c r="G149" s="130" t="e">
        <f>年齢別比較!G110/$C$5</f>
        <v>#DIV/0!</v>
      </c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127"/>
      <c r="AF149" s="127"/>
      <c r="AG149" s="127"/>
    </row>
    <row r="150" spans="1:33">
      <c r="A150" s="129" t="s">
        <v>412</v>
      </c>
      <c r="B150" s="130" t="e">
        <f>年齢別比較!B111/$D$5</f>
        <v>#DIV/0!</v>
      </c>
      <c r="C150" s="130" t="e">
        <f>年齢別比較!C111/$D$5</f>
        <v>#DIV/0!</v>
      </c>
      <c r="D150" s="130" t="e">
        <f>年齢別比較!D111/$D$5</f>
        <v>#DIV/0!</v>
      </c>
      <c r="E150" s="130" t="e">
        <f>年齢別比較!E111/$D$5</f>
        <v>#DIV/0!</v>
      </c>
      <c r="F150" s="130" t="e">
        <f>年齢別比較!F111/$D$5</f>
        <v>#DIV/0!</v>
      </c>
      <c r="G150" s="130" t="e">
        <f>年齢別比較!G111/$D$5</f>
        <v>#DIV/0!</v>
      </c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</row>
    <row r="151" spans="1:33">
      <c r="A151" s="129" t="s">
        <v>413</v>
      </c>
      <c r="B151" s="130" t="e">
        <f>年齢別比較!B112/$E$5</f>
        <v>#DIV/0!</v>
      </c>
      <c r="C151" s="130" t="e">
        <f>年齢別比較!C112/$E$5</f>
        <v>#DIV/0!</v>
      </c>
      <c r="D151" s="130" t="e">
        <f>年齢別比較!D112/$E$5</f>
        <v>#DIV/0!</v>
      </c>
      <c r="E151" s="130" t="e">
        <f>年齢別比較!E112/$E$5</f>
        <v>#DIV/0!</v>
      </c>
      <c r="F151" s="130" t="e">
        <f>年齢別比較!F112/$E$5</f>
        <v>#DIV/0!</v>
      </c>
      <c r="G151" s="130" t="e">
        <f>年齢別比較!G112/$E$5</f>
        <v>#DIV/0!</v>
      </c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</row>
    <row r="152" spans="1:33" ht="14.25" thickBot="1">
      <c r="A152" s="129" t="s">
        <v>414</v>
      </c>
      <c r="B152" s="130" t="e">
        <f>年齢別比較!B113/$F$5</f>
        <v>#DIV/0!</v>
      </c>
      <c r="C152" s="130" t="e">
        <f>年齢別比較!C113/$F$5</f>
        <v>#DIV/0!</v>
      </c>
      <c r="D152" s="130" t="e">
        <f>年齢別比較!D113/$F$5</f>
        <v>#DIV/0!</v>
      </c>
      <c r="E152" s="130" t="e">
        <f>年齢別比較!E113/$F$5</f>
        <v>#DIV/0!</v>
      </c>
      <c r="F152" s="130" t="e">
        <f>年齢別比較!F113/$F$5</f>
        <v>#DIV/0!</v>
      </c>
      <c r="G152" s="130" t="e">
        <f>年齢別比較!G113/$F$5</f>
        <v>#DIV/0!</v>
      </c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</row>
    <row r="153" spans="1:33">
      <c r="A153" s="131" t="s">
        <v>164</v>
      </c>
      <c r="B153" s="132" t="e">
        <f>男女別比較!B46/$B$3</f>
        <v>#DIV/0!</v>
      </c>
      <c r="C153" s="132" t="e">
        <f>男女別比較!C46/$B$3</f>
        <v>#DIV/0!</v>
      </c>
      <c r="D153" s="132" t="e">
        <f>男女別比較!D46/$B$3</f>
        <v>#DIV/0!</v>
      </c>
      <c r="E153" s="132" t="e">
        <f>男女別比較!E46/$B$3</f>
        <v>#DIV/0!</v>
      </c>
      <c r="F153" s="132" t="e">
        <f>男女別比較!F46/$B$3</f>
        <v>#DIV/0!</v>
      </c>
      <c r="G153" s="132" t="e">
        <f>男女別比較!G46/$B$3</f>
        <v>#DIV/0!</v>
      </c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</row>
    <row r="154" spans="1:33" ht="14.25" thickBot="1">
      <c r="A154" s="133" t="s">
        <v>165</v>
      </c>
      <c r="B154" s="134" t="e">
        <f>男女別比較!B47/$C$3</f>
        <v>#DIV/0!</v>
      </c>
      <c r="C154" s="134" t="e">
        <f>男女別比較!C47/$C$3</f>
        <v>#DIV/0!</v>
      </c>
      <c r="D154" s="134" t="e">
        <f>男女別比較!D47/$C$3</f>
        <v>#DIV/0!</v>
      </c>
      <c r="E154" s="134" t="e">
        <f>男女別比較!E47/$C$3</f>
        <v>#DIV/0!</v>
      </c>
      <c r="F154" s="134" t="e">
        <f>男女別比較!F47/$C$3</f>
        <v>#DIV/0!</v>
      </c>
      <c r="G154" s="134" t="e">
        <f>男女別比較!G47/$C$3</f>
        <v>#DIV/0!</v>
      </c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</row>
    <row r="155" spans="1:33" ht="54.75" thickBot="1">
      <c r="A155" s="124"/>
      <c r="B155" s="135" t="s">
        <v>460</v>
      </c>
      <c r="C155" s="136" t="s">
        <v>461</v>
      </c>
      <c r="D155" s="136" t="s">
        <v>463</v>
      </c>
      <c r="E155" s="136" t="s">
        <v>464</v>
      </c>
      <c r="F155" s="136" t="s">
        <v>465</v>
      </c>
      <c r="G155" s="137" t="s">
        <v>466</v>
      </c>
      <c r="H155" s="137" t="s">
        <v>467</v>
      </c>
      <c r="I155" s="137" t="s">
        <v>468</v>
      </c>
      <c r="J155" s="137" t="s">
        <v>462</v>
      </c>
      <c r="K155" s="137" t="s">
        <v>469</v>
      </c>
      <c r="L155" s="137" t="s">
        <v>470</v>
      </c>
      <c r="M155" s="137" t="s">
        <v>471</v>
      </c>
      <c r="N155" s="137" t="s">
        <v>472</v>
      </c>
      <c r="O155" s="137" t="s">
        <v>473</v>
      </c>
      <c r="P155" s="137" t="s">
        <v>474</v>
      </c>
      <c r="Q155" s="138" t="s">
        <v>357</v>
      </c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7"/>
      <c r="AC155" s="127"/>
      <c r="AD155" s="127"/>
      <c r="AE155" s="127"/>
      <c r="AF155" s="127"/>
      <c r="AG155" s="127"/>
    </row>
    <row r="156" spans="1:33">
      <c r="A156" s="129" t="str">
        <f>年齢別比較!A115</f>
        <v>私学の魅力</v>
      </c>
      <c r="B156" s="130" t="e">
        <f>年齢別比較!B115/$D$3</f>
        <v>#DIV/0!</v>
      </c>
      <c r="C156" s="130" t="e">
        <f>年齢別比較!C115/$D$3</f>
        <v>#DIV/0!</v>
      </c>
      <c r="D156" s="130" t="e">
        <f>年齢別比較!D115/$D$3</f>
        <v>#DIV/0!</v>
      </c>
      <c r="E156" s="130" t="e">
        <f>年齢別比較!E115/$D$3</f>
        <v>#DIV/0!</v>
      </c>
      <c r="F156" s="130" t="e">
        <f>年齢別比較!F115/$D$3</f>
        <v>#DIV/0!</v>
      </c>
      <c r="G156" s="130" t="e">
        <f>年齢別比較!G115/$D$3</f>
        <v>#DIV/0!</v>
      </c>
      <c r="H156" s="130" t="e">
        <f>年齢別比較!H115/$D$3</f>
        <v>#DIV/0!</v>
      </c>
      <c r="I156" s="130" t="e">
        <f>年齢別比較!I115/$D$3</f>
        <v>#DIV/0!</v>
      </c>
      <c r="J156" s="130" t="e">
        <f>年齢別比較!J115/$D$3</f>
        <v>#DIV/0!</v>
      </c>
      <c r="K156" s="130" t="e">
        <f>年齢別比較!K115/$D$3</f>
        <v>#DIV/0!</v>
      </c>
      <c r="L156" s="130" t="e">
        <f>年齢別比較!L115/$D$3</f>
        <v>#DIV/0!</v>
      </c>
      <c r="M156" s="130" t="e">
        <f>年齢別比較!M115/$D$3</f>
        <v>#DIV/0!</v>
      </c>
      <c r="N156" s="130" t="e">
        <f>年齢別比較!N115/$D$3</f>
        <v>#DIV/0!</v>
      </c>
      <c r="O156" s="130" t="e">
        <f>年齢別比較!O115/$D$3</f>
        <v>#DIV/0!</v>
      </c>
      <c r="P156" s="130" t="e">
        <f>年齢別比較!P115/$D$3</f>
        <v>#DIV/0!</v>
      </c>
      <c r="Q156" s="130" t="e">
        <f>年齢別比較!Q115/$D$3</f>
        <v>#DIV/0!</v>
      </c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</row>
    <row r="157" spans="1:33">
      <c r="A157" s="129" t="s">
        <v>410</v>
      </c>
      <c r="B157" s="130" t="e">
        <f>年齢別比較!B116/$B$5</f>
        <v>#DIV/0!</v>
      </c>
      <c r="C157" s="130" t="e">
        <f>年齢別比較!C116/$B$5</f>
        <v>#DIV/0!</v>
      </c>
      <c r="D157" s="130" t="e">
        <f>年齢別比較!D116/$B$5</f>
        <v>#DIV/0!</v>
      </c>
      <c r="E157" s="130" t="e">
        <f>年齢別比較!E116/$B$5</f>
        <v>#DIV/0!</v>
      </c>
      <c r="F157" s="130" t="e">
        <f>年齢別比較!F116/$B$5</f>
        <v>#DIV/0!</v>
      </c>
      <c r="G157" s="130" t="e">
        <f>年齢別比較!G116/$B$5</f>
        <v>#DIV/0!</v>
      </c>
      <c r="H157" s="130" t="e">
        <f>年齢別比較!H116/$B$5</f>
        <v>#DIV/0!</v>
      </c>
      <c r="I157" s="130" t="e">
        <f>年齢別比較!I116/$B$5</f>
        <v>#DIV/0!</v>
      </c>
      <c r="J157" s="130" t="e">
        <f>年齢別比較!J116/$B$5</f>
        <v>#DIV/0!</v>
      </c>
      <c r="K157" s="130" t="e">
        <f>年齢別比較!K116/$B$5</f>
        <v>#DIV/0!</v>
      </c>
      <c r="L157" s="130" t="e">
        <f>年齢別比較!L116/$B$5</f>
        <v>#DIV/0!</v>
      </c>
      <c r="M157" s="130" t="e">
        <f>年齢別比較!M116/$B$5</f>
        <v>#DIV/0!</v>
      </c>
      <c r="N157" s="130" t="e">
        <f>年齢別比較!N116/$B$5</f>
        <v>#DIV/0!</v>
      </c>
      <c r="O157" s="130" t="e">
        <f>年齢別比較!O116/$B$5</f>
        <v>#DIV/0!</v>
      </c>
      <c r="P157" s="130" t="e">
        <f>年齢別比較!P116/$B$5</f>
        <v>#DIV/0!</v>
      </c>
      <c r="Q157" s="130" t="e">
        <f>年齢別比較!Q116/$B$5</f>
        <v>#DIV/0!</v>
      </c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</row>
    <row r="158" spans="1:33">
      <c r="A158" s="129" t="s">
        <v>411</v>
      </c>
      <c r="B158" s="130" t="e">
        <f>年齢別比較!B117/$C$5</f>
        <v>#DIV/0!</v>
      </c>
      <c r="C158" s="130" t="e">
        <f>年齢別比較!C117/$C$5</f>
        <v>#DIV/0!</v>
      </c>
      <c r="D158" s="130" t="e">
        <f>年齢別比較!D117/$C$5</f>
        <v>#DIV/0!</v>
      </c>
      <c r="E158" s="130" t="e">
        <f>年齢別比較!E117/$C$5</f>
        <v>#DIV/0!</v>
      </c>
      <c r="F158" s="130" t="e">
        <f>年齢別比較!F117/$C$5</f>
        <v>#DIV/0!</v>
      </c>
      <c r="G158" s="130" t="e">
        <f>年齢別比較!G117/$C$5</f>
        <v>#DIV/0!</v>
      </c>
      <c r="H158" s="130" t="e">
        <f>年齢別比較!H117/$C$5</f>
        <v>#DIV/0!</v>
      </c>
      <c r="I158" s="130" t="e">
        <f>年齢別比較!I117/$C$5</f>
        <v>#DIV/0!</v>
      </c>
      <c r="J158" s="130" t="e">
        <f>年齢別比較!J117/$C$5</f>
        <v>#DIV/0!</v>
      </c>
      <c r="K158" s="130" t="e">
        <f>年齢別比較!K117/$C$5</f>
        <v>#DIV/0!</v>
      </c>
      <c r="L158" s="130" t="e">
        <f>年齢別比較!L117/$C$5</f>
        <v>#DIV/0!</v>
      </c>
      <c r="M158" s="130" t="e">
        <f>年齢別比較!M117/$C$5</f>
        <v>#DIV/0!</v>
      </c>
      <c r="N158" s="130" t="e">
        <f>年齢別比較!N117/$C$5</f>
        <v>#DIV/0!</v>
      </c>
      <c r="O158" s="130" t="e">
        <f>年齢別比較!O117/$C$5</f>
        <v>#DIV/0!</v>
      </c>
      <c r="P158" s="130" t="e">
        <f>年齢別比較!P117/$C$5</f>
        <v>#DIV/0!</v>
      </c>
      <c r="Q158" s="130" t="e">
        <f>年齢別比較!Q117/$C$5</f>
        <v>#DIV/0!</v>
      </c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  <c r="AG158" s="127"/>
    </row>
    <row r="159" spans="1:33">
      <c r="A159" s="129" t="s">
        <v>412</v>
      </c>
      <c r="B159" s="130" t="e">
        <f>年齢別比較!B118/$D$5</f>
        <v>#DIV/0!</v>
      </c>
      <c r="C159" s="130" t="e">
        <f>年齢別比較!C118/$D$5</f>
        <v>#DIV/0!</v>
      </c>
      <c r="D159" s="130" t="e">
        <f>年齢別比較!D118/$D$5</f>
        <v>#DIV/0!</v>
      </c>
      <c r="E159" s="130" t="e">
        <f>年齢別比較!E118/$D$5</f>
        <v>#DIV/0!</v>
      </c>
      <c r="F159" s="130" t="e">
        <f>年齢別比較!F118/$D$5</f>
        <v>#DIV/0!</v>
      </c>
      <c r="G159" s="130" t="e">
        <f>年齢別比較!G118/$D$5</f>
        <v>#DIV/0!</v>
      </c>
      <c r="H159" s="130" t="e">
        <f>年齢別比較!H118/$D$5</f>
        <v>#DIV/0!</v>
      </c>
      <c r="I159" s="130" t="e">
        <f>年齢別比較!I118/$D$5</f>
        <v>#DIV/0!</v>
      </c>
      <c r="J159" s="130" t="e">
        <f>年齢別比較!J118/$D$5</f>
        <v>#DIV/0!</v>
      </c>
      <c r="K159" s="130" t="e">
        <f>年齢別比較!K118/$D$5</f>
        <v>#DIV/0!</v>
      </c>
      <c r="L159" s="130" t="e">
        <f>年齢別比較!L118/$D$5</f>
        <v>#DIV/0!</v>
      </c>
      <c r="M159" s="130" t="e">
        <f>年齢別比較!M118/$D$5</f>
        <v>#DIV/0!</v>
      </c>
      <c r="N159" s="130" t="e">
        <f>年齢別比較!N118/$D$5</f>
        <v>#DIV/0!</v>
      </c>
      <c r="O159" s="130" t="e">
        <f>年齢別比較!O118/$D$5</f>
        <v>#DIV/0!</v>
      </c>
      <c r="P159" s="130" t="e">
        <f>年齢別比較!P118/$D$5</f>
        <v>#DIV/0!</v>
      </c>
      <c r="Q159" s="130" t="e">
        <f>年齢別比較!Q118/$D$5</f>
        <v>#DIV/0!</v>
      </c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</row>
    <row r="160" spans="1:33">
      <c r="A160" s="129" t="s">
        <v>413</v>
      </c>
      <c r="B160" s="130" t="e">
        <f>年齢別比較!B119/$E$5</f>
        <v>#DIV/0!</v>
      </c>
      <c r="C160" s="130" t="e">
        <f>年齢別比較!C119/$E$5</f>
        <v>#DIV/0!</v>
      </c>
      <c r="D160" s="130" t="e">
        <f>年齢別比較!D119/$E$5</f>
        <v>#DIV/0!</v>
      </c>
      <c r="E160" s="130" t="e">
        <f>年齢別比較!E119/$E$5</f>
        <v>#DIV/0!</v>
      </c>
      <c r="F160" s="130" t="e">
        <f>年齢別比較!F119/$E$5</f>
        <v>#DIV/0!</v>
      </c>
      <c r="G160" s="130" t="e">
        <f>年齢別比較!G119/$E$5</f>
        <v>#DIV/0!</v>
      </c>
      <c r="H160" s="130" t="e">
        <f>年齢別比較!H119/$E$5</f>
        <v>#DIV/0!</v>
      </c>
      <c r="I160" s="130" t="e">
        <f>年齢別比較!I119/$E$5</f>
        <v>#DIV/0!</v>
      </c>
      <c r="J160" s="130" t="e">
        <f>年齢別比較!J119/$E$5</f>
        <v>#DIV/0!</v>
      </c>
      <c r="K160" s="130" t="e">
        <f>年齢別比較!K119/$E$5</f>
        <v>#DIV/0!</v>
      </c>
      <c r="L160" s="130" t="e">
        <f>年齢別比較!L119/$E$5</f>
        <v>#DIV/0!</v>
      </c>
      <c r="M160" s="130" t="e">
        <f>年齢別比較!M119/$E$5</f>
        <v>#DIV/0!</v>
      </c>
      <c r="N160" s="130" t="e">
        <f>年齢別比較!N119/$E$5</f>
        <v>#DIV/0!</v>
      </c>
      <c r="O160" s="130" t="e">
        <f>年齢別比較!O119/$E$5</f>
        <v>#DIV/0!</v>
      </c>
      <c r="P160" s="130" t="e">
        <f>年齢別比較!P119/$E$5</f>
        <v>#DIV/0!</v>
      </c>
      <c r="Q160" s="130" t="e">
        <f>年齢別比較!Q119/$E$5</f>
        <v>#DIV/0!</v>
      </c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/>
      <c r="AD160" s="127"/>
      <c r="AE160" s="127"/>
      <c r="AF160" s="127"/>
      <c r="AG160" s="127"/>
    </row>
    <row r="161" spans="1:33" ht="14.25" thickBot="1">
      <c r="A161" s="129" t="s">
        <v>414</v>
      </c>
      <c r="B161" s="130" t="e">
        <f>年齢別比較!B120/$F$5</f>
        <v>#DIV/0!</v>
      </c>
      <c r="C161" s="130" t="e">
        <f>年齢別比較!C120/$F$5</f>
        <v>#DIV/0!</v>
      </c>
      <c r="D161" s="130" t="e">
        <f>年齢別比較!D120/$F$5</f>
        <v>#DIV/0!</v>
      </c>
      <c r="E161" s="130" t="e">
        <f>年齢別比較!E120/$F$5</f>
        <v>#DIV/0!</v>
      </c>
      <c r="F161" s="130" t="e">
        <f>年齢別比較!F120/$F$5</f>
        <v>#DIV/0!</v>
      </c>
      <c r="G161" s="130" t="e">
        <f>年齢別比較!G120/$F$5</f>
        <v>#DIV/0!</v>
      </c>
      <c r="H161" s="130" t="e">
        <f>年齢別比較!H120/$F$5</f>
        <v>#DIV/0!</v>
      </c>
      <c r="I161" s="130" t="e">
        <f>年齢別比較!I120/$F$5</f>
        <v>#DIV/0!</v>
      </c>
      <c r="J161" s="130" t="e">
        <f>年齢別比較!J120/$F$5</f>
        <v>#DIV/0!</v>
      </c>
      <c r="K161" s="130" t="e">
        <f>年齢別比較!K120/$F$5</f>
        <v>#DIV/0!</v>
      </c>
      <c r="L161" s="130" t="e">
        <f>年齢別比較!L120/$F$5</f>
        <v>#DIV/0!</v>
      </c>
      <c r="M161" s="130" t="e">
        <f>年齢別比較!M120/$F$5</f>
        <v>#DIV/0!</v>
      </c>
      <c r="N161" s="130" t="e">
        <f>年齢別比較!N120/$F$5</f>
        <v>#DIV/0!</v>
      </c>
      <c r="O161" s="130" t="e">
        <f>年齢別比較!O120/$F$5</f>
        <v>#DIV/0!</v>
      </c>
      <c r="P161" s="130" t="e">
        <f>年齢別比較!P120/$F$5</f>
        <v>#DIV/0!</v>
      </c>
      <c r="Q161" s="130" t="e">
        <f>年齢別比較!Q120/$F$5</f>
        <v>#DIV/0!</v>
      </c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</row>
    <row r="162" spans="1:33">
      <c r="A162" s="131" t="s">
        <v>164</v>
      </c>
      <c r="B162" s="132" t="e">
        <f>男女別比較!B48/$B$3</f>
        <v>#DIV/0!</v>
      </c>
      <c r="C162" s="132" t="e">
        <f>男女別比較!C48/$B$3</f>
        <v>#DIV/0!</v>
      </c>
      <c r="D162" s="132" t="e">
        <f>男女別比較!D48/$B$3</f>
        <v>#DIV/0!</v>
      </c>
      <c r="E162" s="132" t="e">
        <f>男女別比較!E48/$B$3</f>
        <v>#DIV/0!</v>
      </c>
      <c r="F162" s="132" t="e">
        <f>男女別比較!F48/$B$3</f>
        <v>#DIV/0!</v>
      </c>
      <c r="G162" s="132" t="e">
        <f>男女別比較!G48/$B$3</f>
        <v>#DIV/0!</v>
      </c>
      <c r="H162" s="132" t="e">
        <f>男女別比較!H48/$B$3</f>
        <v>#DIV/0!</v>
      </c>
      <c r="I162" s="132" t="e">
        <f>男女別比較!I48/$B$3</f>
        <v>#DIV/0!</v>
      </c>
      <c r="J162" s="132" t="e">
        <f>男女別比較!J48/$B$3</f>
        <v>#DIV/0!</v>
      </c>
      <c r="K162" s="132" t="e">
        <f>男女別比較!K48/$B$3</f>
        <v>#DIV/0!</v>
      </c>
      <c r="L162" s="132" t="e">
        <f>男女別比較!L48/$B$3</f>
        <v>#DIV/0!</v>
      </c>
      <c r="M162" s="132" t="e">
        <f>男女別比較!M48/$B$3</f>
        <v>#DIV/0!</v>
      </c>
      <c r="N162" s="132" t="e">
        <f>男女別比較!N48/$B$3</f>
        <v>#DIV/0!</v>
      </c>
      <c r="O162" s="132" t="e">
        <f>男女別比較!O48/$B$3</f>
        <v>#DIV/0!</v>
      </c>
      <c r="P162" s="132" t="e">
        <f>男女別比較!P48/$B$3</f>
        <v>#DIV/0!</v>
      </c>
      <c r="Q162" s="132" t="e">
        <f>男女別比較!Q48/$B$3</f>
        <v>#DIV/0!</v>
      </c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/>
      <c r="AG162" s="127"/>
    </row>
    <row r="163" spans="1:33" ht="14.25" thickBot="1">
      <c r="A163" s="133" t="s">
        <v>165</v>
      </c>
      <c r="B163" s="134" t="e">
        <f>男女別比較!B49/$C$3</f>
        <v>#DIV/0!</v>
      </c>
      <c r="C163" s="134" t="e">
        <f>男女別比較!C49/$C$3</f>
        <v>#DIV/0!</v>
      </c>
      <c r="D163" s="134" t="e">
        <f>男女別比較!D49/$C$3</f>
        <v>#DIV/0!</v>
      </c>
      <c r="E163" s="134" t="e">
        <f>男女別比較!E49/$C$3</f>
        <v>#DIV/0!</v>
      </c>
      <c r="F163" s="134" t="e">
        <f>男女別比較!F49/$C$3</f>
        <v>#DIV/0!</v>
      </c>
      <c r="G163" s="134" t="e">
        <f>男女別比較!G49/$C$3</f>
        <v>#DIV/0!</v>
      </c>
      <c r="H163" s="134" t="e">
        <f>男女別比較!H49/$C$3</f>
        <v>#DIV/0!</v>
      </c>
      <c r="I163" s="134" t="e">
        <f>男女別比較!I49/$C$3</f>
        <v>#DIV/0!</v>
      </c>
      <c r="J163" s="134" t="e">
        <f>男女別比較!J49/$C$3</f>
        <v>#DIV/0!</v>
      </c>
      <c r="K163" s="134" t="e">
        <f>男女別比較!K49/$C$3</f>
        <v>#DIV/0!</v>
      </c>
      <c r="L163" s="134" t="e">
        <f>男女別比較!L49/$C$3</f>
        <v>#DIV/0!</v>
      </c>
      <c r="M163" s="134" t="e">
        <f>男女別比較!M49/$C$3</f>
        <v>#DIV/0!</v>
      </c>
      <c r="N163" s="134" t="e">
        <f>男女別比較!N49/$C$3</f>
        <v>#DIV/0!</v>
      </c>
      <c r="O163" s="134" t="e">
        <f>男女別比較!O49/$C$3</f>
        <v>#DIV/0!</v>
      </c>
      <c r="P163" s="134" t="e">
        <f>男女別比較!P49/$C$3</f>
        <v>#DIV/0!</v>
      </c>
      <c r="Q163" s="134" t="e">
        <f>男女別比較!Q49/$C$3</f>
        <v>#DIV/0!</v>
      </c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</row>
    <row r="164" spans="1:33" ht="27">
      <c r="A164" s="124"/>
      <c r="B164" s="125" t="s">
        <v>245</v>
      </c>
      <c r="C164" s="125" t="s">
        <v>246</v>
      </c>
      <c r="D164" s="125" t="s">
        <v>247</v>
      </c>
      <c r="E164" s="125" t="s">
        <v>248</v>
      </c>
      <c r="F164" s="139" t="s">
        <v>172</v>
      </c>
      <c r="G164" s="127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  <c r="AB164" s="127"/>
      <c r="AC164" s="127"/>
      <c r="AD164" s="127"/>
      <c r="AE164" s="127"/>
      <c r="AF164" s="127"/>
      <c r="AG164" s="127"/>
    </row>
    <row r="165" spans="1:33">
      <c r="A165" s="129" t="str">
        <f>年齢別比較!A122</f>
        <v>雇用不安</v>
      </c>
      <c r="B165" s="130" t="e">
        <f>年齢別比較!B122/$D$3</f>
        <v>#DIV/0!</v>
      </c>
      <c r="C165" s="130" t="e">
        <f>年齢別比較!C122/$D$3</f>
        <v>#DIV/0!</v>
      </c>
      <c r="D165" s="130" t="e">
        <f>年齢別比較!D122/$D$3</f>
        <v>#DIV/0!</v>
      </c>
      <c r="E165" s="130" t="e">
        <f>年齢別比較!E122/$D$3</f>
        <v>#DIV/0!</v>
      </c>
      <c r="F165" s="130" t="e">
        <f>年齢別比較!F122/$D$3</f>
        <v>#DIV/0!</v>
      </c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</row>
    <row r="166" spans="1:33">
      <c r="A166" s="129" t="s">
        <v>410</v>
      </c>
      <c r="B166" s="130" t="e">
        <f>年齢別比較!B123/$B$5</f>
        <v>#DIV/0!</v>
      </c>
      <c r="C166" s="130" t="e">
        <f>年齢別比較!C123/$B$5</f>
        <v>#DIV/0!</v>
      </c>
      <c r="D166" s="130" t="e">
        <f>年齢別比較!D123/$B$5</f>
        <v>#DIV/0!</v>
      </c>
      <c r="E166" s="130" t="e">
        <f>年齢別比較!E123/$B$5</f>
        <v>#DIV/0!</v>
      </c>
      <c r="F166" s="130" t="e">
        <f>年齢別比較!F123/$B$5</f>
        <v>#DIV/0!</v>
      </c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</row>
    <row r="167" spans="1:33">
      <c r="A167" s="129" t="s">
        <v>411</v>
      </c>
      <c r="B167" s="130" t="e">
        <f>年齢別比較!B124/$C$5</f>
        <v>#DIV/0!</v>
      </c>
      <c r="C167" s="130" t="e">
        <f>年齢別比較!C124/$C$5</f>
        <v>#DIV/0!</v>
      </c>
      <c r="D167" s="130" t="e">
        <f>年齢別比較!D124/$C$5</f>
        <v>#DIV/0!</v>
      </c>
      <c r="E167" s="130" t="e">
        <f>年齢別比較!E124/$C$5</f>
        <v>#DIV/0!</v>
      </c>
      <c r="F167" s="130" t="e">
        <f>年齢別比較!F124/$C$5</f>
        <v>#DIV/0!</v>
      </c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</row>
    <row r="168" spans="1:33">
      <c r="A168" s="129" t="s">
        <v>412</v>
      </c>
      <c r="B168" s="130" t="e">
        <f>年齢別比較!B125/$D$5</f>
        <v>#DIV/0!</v>
      </c>
      <c r="C168" s="130" t="e">
        <f>年齢別比較!C125/$D$5</f>
        <v>#DIV/0!</v>
      </c>
      <c r="D168" s="130" t="e">
        <f>年齢別比較!D125/$D$5</f>
        <v>#DIV/0!</v>
      </c>
      <c r="E168" s="130" t="e">
        <f>年齢別比較!E125/$D$5</f>
        <v>#DIV/0!</v>
      </c>
      <c r="F168" s="130" t="e">
        <f>年齢別比較!F125/$D$5</f>
        <v>#DIV/0!</v>
      </c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  <c r="AC168" s="127"/>
      <c r="AD168" s="127"/>
      <c r="AE168" s="127"/>
      <c r="AF168" s="127"/>
      <c r="AG168" s="127"/>
    </row>
    <row r="169" spans="1:33">
      <c r="A169" s="129" t="s">
        <v>413</v>
      </c>
      <c r="B169" s="130" t="e">
        <f>年齢別比較!B126/$E$5</f>
        <v>#DIV/0!</v>
      </c>
      <c r="C169" s="130" t="e">
        <f>年齢別比較!C126/$E$5</f>
        <v>#DIV/0!</v>
      </c>
      <c r="D169" s="130" t="e">
        <f>年齢別比較!D126/$E$5</f>
        <v>#DIV/0!</v>
      </c>
      <c r="E169" s="130" t="e">
        <f>年齢別比較!E126/$E$5</f>
        <v>#DIV/0!</v>
      </c>
      <c r="F169" s="130" t="e">
        <f>年齢別比較!F126/$E$5</f>
        <v>#DIV/0!</v>
      </c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</row>
    <row r="170" spans="1:33" ht="14.25" thickBot="1">
      <c r="A170" s="129" t="s">
        <v>414</v>
      </c>
      <c r="B170" s="130" t="e">
        <f>年齢別比較!B127/$F$5</f>
        <v>#DIV/0!</v>
      </c>
      <c r="C170" s="130" t="e">
        <f>年齢別比較!C127/$F$5</f>
        <v>#DIV/0!</v>
      </c>
      <c r="D170" s="130" t="e">
        <f>年齢別比較!D127/$F$5</f>
        <v>#DIV/0!</v>
      </c>
      <c r="E170" s="130" t="e">
        <f>年齢別比較!E127/$F$5</f>
        <v>#DIV/0!</v>
      </c>
      <c r="F170" s="130" t="e">
        <f>年齢別比較!F127/$F$5</f>
        <v>#DIV/0!</v>
      </c>
      <c r="G170" s="127"/>
      <c r="H170" s="127"/>
      <c r="I170" s="140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  <c r="AC170" s="127"/>
      <c r="AD170" s="127"/>
      <c r="AE170" s="127"/>
      <c r="AF170" s="127"/>
      <c r="AG170" s="127"/>
    </row>
    <row r="171" spans="1:33">
      <c r="A171" s="131" t="s">
        <v>164</v>
      </c>
      <c r="B171" s="132" t="e">
        <f>男女別比較!B50/$B$3</f>
        <v>#DIV/0!</v>
      </c>
      <c r="C171" s="132" t="e">
        <f>男女別比較!C50/$B$3</f>
        <v>#DIV/0!</v>
      </c>
      <c r="D171" s="132" t="e">
        <f>男女別比較!D50/$B$3</f>
        <v>#DIV/0!</v>
      </c>
      <c r="E171" s="132" t="e">
        <f>男女別比較!E50/$B$3</f>
        <v>#DIV/0!</v>
      </c>
      <c r="F171" s="132" t="e">
        <f>男女別比較!F50/$B$3</f>
        <v>#DIV/0!</v>
      </c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</row>
    <row r="172" spans="1:33" ht="14.25" thickBot="1">
      <c r="A172" s="141" t="s">
        <v>165</v>
      </c>
      <c r="B172" s="142" t="e">
        <f>男女別比較!B51/$C$3</f>
        <v>#DIV/0!</v>
      </c>
      <c r="C172" s="142" t="e">
        <f>男女別比較!C51/$C$3</f>
        <v>#DIV/0!</v>
      </c>
      <c r="D172" s="142" t="e">
        <f>男女別比較!D51/$C$3</f>
        <v>#DIV/0!</v>
      </c>
      <c r="E172" s="142" t="e">
        <f>男女別比較!E51/$C$3</f>
        <v>#DIV/0!</v>
      </c>
      <c r="F172" s="142" t="e">
        <f>男女別比較!F51/$C$3</f>
        <v>#DIV/0!</v>
      </c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  <c r="AE172" s="127"/>
      <c r="AF172" s="127"/>
      <c r="AG172" s="127"/>
    </row>
    <row r="173" spans="1:33" ht="27">
      <c r="A173" s="124"/>
      <c r="B173" s="143" t="s">
        <v>401</v>
      </c>
      <c r="C173" s="143" t="s">
        <v>402</v>
      </c>
      <c r="D173" s="143" t="s">
        <v>403</v>
      </c>
      <c r="E173" s="143" t="s">
        <v>404</v>
      </c>
      <c r="F173" s="143" t="s">
        <v>405</v>
      </c>
      <c r="G173" s="143" t="s">
        <v>406</v>
      </c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</row>
    <row r="174" spans="1:33">
      <c r="A174" s="144" t="s">
        <v>394</v>
      </c>
      <c r="B174" s="130" t="e">
        <f>年齢別比較!B129/$D$3</f>
        <v>#DIV/0!</v>
      </c>
      <c r="C174" s="130" t="e">
        <f>年齢別比較!C129/$D$3</f>
        <v>#DIV/0!</v>
      </c>
      <c r="D174" s="130" t="e">
        <f>年齢別比較!D129/$D$3</f>
        <v>#DIV/0!</v>
      </c>
      <c r="E174" s="130" t="e">
        <f>年齢別比較!E129/$D$3</f>
        <v>#DIV/0!</v>
      </c>
      <c r="F174" s="130" t="e">
        <f>年齢別比較!F129/$D$3</f>
        <v>#DIV/0!</v>
      </c>
      <c r="G174" s="130" t="e">
        <f>年齢別比較!G129/$D$3</f>
        <v>#DIV/0!</v>
      </c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  <c r="AC174" s="127"/>
      <c r="AD174" s="127"/>
      <c r="AE174" s="127"/>
      <c r="AF174" s="127"/>
      <c r="AG174" s="127"/>
    </row>
    <row r="175" spans="1:33">
      <c r="A175" s="129" t="s">
        <v>75</v>
      </c>
      <c r="B175" s="130" t="e">
        <f>年齢別比較!B130/$B$5</f>
        <v>#DIV/0!</v>
      </c>
      <c r="C175" s="130" t="e">
        <f>年齢別比較!C130/$B$5</f>
        <v>#DIV/0!</v>
      </c>
      <c r="D175" s="130" t="e">
        <f>年齢別比較!D130/$B$5</f>
        <v>#DIV/0!</v>
      </c>
      <c r="E175" s="130" t="e">
        <f>年齢別比較!E130/$B$5</f>
        <v>#DIV/0!</v>
      </c>
      <c r="F175" s="130" t="e">
        <f>年齢別比較!F130/$B$5</f>
        <v>#DIV/0!</v>
      </c>
      <c r="G175" s="130" t="e">
        <f>年齢別比較!G130/$B$5</f>
        <v>#DIV/0!</v>
      </c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/>
      <c r="AF175" s="127"/>
      <c r="AG175" s="127"/>
    </row>
    <row r="176" spans="1:33">
      <c r="A176" s="129" t="s">
        <v>76</v>
      </c>
      <c r="B176" s="130" t="e">
        <f>年齢別比較!B131/$C$5</f>
        <v>#DIV/0!</v>
      </c>
      <c r="C176" s="130" t="e">
        <f>年齢別比較!C131/$C$5</f>
        <v>#DIV/0!</v>
      </c>
      <c r="D176" s="130" t="e">
        <f>年齢別比較!D131/$C$5</f>
        <v>#DIV/0!</v>
      </c>
      <c r="E176" s="130" t="e">
        <f>年齢別比較!E131/$C$5</f>
        <v>#DIV/0!</v>
      </c>
      <c r="F176" s="130" t="e">
        <f>年齢別比較!F131/$C$5</f>
        <v>#DIV/0!</v>
      </c>
      <c r="G176" s="130" t="e">
        <f>年齢別比較!G131/$D$3</f>
        <v>#DIV/0!</v>
      </c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</row>
    <row r="177" spans="1:33">
      <c r="A177" s="129" t="s">
        <v>77</v>
      </c>
      <c r="B177" s="130" t="e">
        <f>年齢別比較!B132/$D$5</f>
        <v>#DIV/0!</v>
      </c>
      <c r="C177" s="130" t="e">
        <f>年齢別比較!C132/$D$5</f>
        <v>#DIV/0!</v>
      </c>
      <c r="D177" s="130" t="e">
        <f>年齢別比較!D132/$D$5</f>
        <v>#DIV/0!</v>
      </c>
      <c r="E177" s="130" t="e">
        <f>年齢別比較!E132/$D$5</f>
        <v>#DIV/0!</v>
      </c>
      <c r="F177" s="130" t="e">
        <f>年齢別比較!F132/$D$5</f>
        <v>#DIV/0!</v>
      </c>
      <c r="G177" s="130" t="e">
        <f>年齢別比較!G132/$D$5</f>
        <v>#DIV/0!</v>
      </c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</row>
    <row r="178" spans="1:33">
      <c r="A178" s="129" t="s">
        <v>78</v>
      </c>
      <c r="B178" s="130" t="e">
        <f>年齢別比較!B133/$E$5</f>
        <v>#DIV/0!</v>
      </c>
      <c r="C178" s="130" t="e">
        <f>年齢別比較!C133/$E$5</f>
        <v>#DIV/0!</v>
      </c>
      <c r="D178" s="130" t="e">
        <f>年齢別比較!D133/$E$5</f>
        <v>#DIV/0!</v>
      </c>
      <c r="E178" s="130" t="e">
        <f>年齢別比較!E133/$E$5</f>
        <v>#DIV/0!</v>
      </c>
      <c r="F178" s="130" t="e">
        <f>年齢別比較!F133/$E$5</f>
        <v>#DIV/0!</v>
      </c>
      <c r="G178" s="130" t="e">
        <f>年齢別比較!G133/$E$5</f>
        <v>#DIV/0!</v>
      </c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27"/>
      <c r="AF178" s="127"/>
      <c r="AG178" s="127"/>
    </row>
    <row r="179" spans="1:33" ht="14.25" thickBot="1">
      <c r="A179" s="133" t="s">
        <v>79</v>
      </c>
      <c r="B179" s="130" t="e">
        <f>年齢別比較!B134/$E$5</f>
        <v>#DIV/0!</v>
      </c>
      <c r="C179" s="130" t="e">
        <f>年齢別比較!C134/$E$5</f>
        <v>#DIV/0!</v>
      </c>
      <c r="D179" s="130" t="e">
        <f>年齢別比較!D134/$E$5</f>
        <v>#DIV/0!</v>
      </c>
      <c r="E179" s="130" t="e">
        <f>年齢別比較!E134/$E$5</f>
        <v>#DIV/0!</v>
      </c>
      <c r="F179" s="130" t="e">
        <f>年齢別比較!F134/$E$5</f>
        <v>#DIV/0!</v>
      </c>
      <c r="G179" s="130" t="e">
        <f>年齢別比較!G134/$E$5</f>
        <v>#DIV/0!</v>
      </c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  <c r="AD179" s="127"/>
      <c r="AE179" s="127"/>
      <c r="AF179" s="127"/>
      <c r="AG179" s="127"/>
    </row>
    <row r="180" spans="1:33" ht="14.25" thickBot="1">
      <c r="A180" s="131" t="s">
        <v>164</v>
      </c>
      <c r="B180" s="132" t="e">
        <f>男女別比較!B52/$B$3</f>
        <v>#DIV/0!</v>
      </c>
      <c r="C180" s="132" t="e">
        <f>男女別比較!C52/$B$3</f>
        <v>#DIV/0!</v>
      </c>
      <c r="D180" s="132" t="e">
        <f>男女別比較!D52/$B$3</f>
        <v>#DIV/0!</v>
      </c>
      <c r="E180" s="132" t="e">
        <f>男女別比較!E52/$B$3</f>
        <v>#DIV/0!</v>
      </c>
      <c r="F180" s="132" t="e">
        <f>男女別比較!F52/$B$3</f>
        <v>#DIV/0!</v>
      </c>
      <c r="G180" s="132" t="e">
        <f>男女別比較!G52/$B$3</f>
        <v>#DIV/0!</v>
      </c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</row>
    <row r="181" spans="1:33" ht="14.25" thickBot="1">
      <c r="A181" s="141" t="s">
        <v>165</v>
      </c>
      <c r="B181" s="132" t="e">
        <f>男女別比較!B53/$B$3</f>
        <v>#DIV/0!</v>
      </c>
      <c r="C181" s="132" t="e">
        <f>男女別比較!C53/$B$3</f>
        <v>#DIV/0!</v>
      </c>
      <c r="D181" s="132" t="e">
        <f>男女別比較!D53/$B$3</f>
        <v>#DIV/0!</v>
      </c>
      <c r="E181" s="132" t="e">
        <f>男女別比較!E53/$B$3</f>
        <v>#DIV/0!</v>
      </c>
      <c r="F181" s="132" t="e">
        <f>男女別比較!F53/$B$3</f>
        <v>#DIV/0!</v>
      </c>
      <c r="G181" s="132" t="e">
        <f>男女別比較!G53/$B$3</f>
        <v>#DIV/0!</v>
      </c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  <c r="AC181" s="127"/>
      <c r="AD181" s="127"/>
      <c r="AE181" s="127"/>
      <c r="AF181" s="127"/>
      <c r="AG181" s="127"/>
    </row>
    <row r="182" spans="1:33" ht="54">
      <c r="A182" s="124"/>
      <c r="B182" s="125" t="s">
        <v>249</v>
      </c>
      <c r="C182" s="125" t="s">
        <v>250</v>
      </c>
      <c r="D182" s="125" t="s">
        <v>251</v>
      </c>
      <c r="E182" s="125" t="s">
        <v>252</v>
      </c>
      <c r="F182" s="145" t="s">
        <v>253</v>
      </c>
      <c r="G182" s="125" t="s">
        <v>254</v>
      </c>
      <c r="H182" s="125" t="s">
        <v>255</v>
      </c>
      <c r="I182" s="125" t="s">
        <v>256</v>
      </c>
      <c r="J182" s="125" t="s">
        <v>257</v>
      </c>
      <c r="K182" s="125" t="s">
        <v>258</v>
      </c>
      <c r="L182" s="125" t="s">
        <v>259</v>
      </c>
      <c r="M182" s="146" t="s">
        <v>260</v>
      </c>
      <c r="N182" s="125" t="s">
        <v>261</v>
      </c>
      <c r="O182" s="125" t="s">
        <v>262</v>
      </c>
      <c r="P182" s="125" t="s">
        <v>263</v>
      </c>
      <c r="Q182" s="125" t="s">
        <v>264</v>
      </c>
      <c r="R182" s="125" t="s">
        <v>265</v>
      </c>
      <c r="S182" s="125" t="s">
        <v>266</v>
      </c>
      <c r="T182" s="125" t="s">
        <v>267</v>
      </c>
      <c r="U182" s="125" t="s">
        <v>172</v>
      </c>
      <c r="V182" s="139" t="s">
        <v>268</v>
      </c>
      <c r="W182" s="128"/>
      <c r="X182" s="128"/>
      <c r="Y182" s="128"/>
      <c r="Z182" s="128"/>
      <c r="AA182" s="128"/>
      <c r="AB182" s="127"/>
      <c r="AC182" s="127"/>
      <c r="AD182" s="127"/>
      <c r="AE182" s="127"/>
      <c r="AF182" s="127"/>
      <c r="AG182" s="127"/>
    </row>
    <row r="183" spans="1:33">
      <c r="A183" s="129" t="str">
        <f>年齢別比較!A136</f>
        <v>教育充実1位</v>
      </c>
      <c r="B183" s="130" t="e">
        <f>年齢別比較!B136/$D$3</f>
        <v>#DIV/0!</v>
      </c>
      <c r="C183" s="130" t="e">
        <f>年齢別比較!C136/$D$3</f>
        <v>#DIV/0!</v>
      </c>
      <c r="D183" s="130" t="e">
        <f>年齢別比較!D136/$D$3</f>
        <v>#DIV/0!</v>
      </c>
      <c r="E183" s="130" t="e">
        <f>年齢別比較!E136/$D$3</f>
        <v>#DIV/0!</v>
      </c>
      <c r="F183" s="130" t="e">
        <f>年齢別比較!F136/$D$3</f>
        <v>#DIV/0!</v>
      </c>
      <c r="G183" s="130" t="e">
        <f>年齢別比較!G136/$D$3</f>
        <v>#DIV/0!</v>
      </c>
      <c r="H183" s="130" t="e">
        <f>年齢別比較!H136/$D$3</f>
        <v>#DIV/0!</v>
      </c>
      <c r="I183" s="130" t="e">
        <f>年齢別比較!I136/$D$3</f>
        <v>#DIV/0!</v>
      </c>
      <c r="J183" s="130" t="e">
        <f>年齢別比較!J136/$D$3</f>
        <v>#DIV/0!</v>
      </c>
      <c r="K183" s="130" t="e">
        <f>年齢別比較!K136/$D$3</f>
        <v>#DIV/0!</v>
      </c>
      <c r="L183" s="130" t="e">
        <f>年齢別比較!L136/$D$3</f>
        <v>#DIV/0!</v>
      </c>
      <c r="M183" s="130" t="e">
        <f>年齢別比較!M136/$D$3</f>
        <v>#DIV/0!</v>
      </c>
      <c r="N183" s="130" t="e">
        <f>年齢別比較!N136/$D$3</f>
        <v>#DIV/0!</v>
      </c>
      <c r="O183" s="130" t="e">
        <f>年齢別比較!O136/$D$3</f>
        <v>#DIV/0!</v>
      </c>
      <c r="P183" s="130" t="e">
        <f>年齢別比較!P136/$D$3</f>
        <v>#DIV/0!</v>
      </c>
      <c r="Q183" s="130" t="e">
        <f>年齢別比較!Q136/$D$3</f>
        <v>#DIV/0!</v>
      </c>
      <c r="R183" s="130" t="e">
        <f>年齢別比較!R136/$D$3</f>
        <v>#DIV/0!</v>
      </c>
      <c r="S183" s="130" t="e">
        <f>年齢別比較!S136/$D$3</f>
        <v>#DIV/0!</v>
      </c>
      <c r="T183" s="130" t="e">
        <f>年齢別比較!T136/$D$3</f>
        <v>#DIV/0!</v>
      </c>
      <c r="U183" s="130" t="e">
        <f>年齢別比較!U136/$D$3</f>
        <v>#DIV/0!</v>
      </c>
      <c r="V183" s="130" t="e">
        <f>年齢別比較!V136/$D$3</f>
        <v>#DIV/0!</v>
      </c>
      <c r="W183" s="127"/>
      <c r="X183" s="127"/>
      <c r="Y183" s="127"/>
      <c r="Z183" s="127"/>
      <c r="AA183" s="127"/>
      <c r="AB183" s="127"/>
      <c r="AC183" s="127"/>
      <c r="AD183" s="127"/>
      <c r="AE183" s="127"/>
      <c r="AF183" s="127"/>
      <c r="AG183" s="127"/>
    </row>
    <row r="184" spans="1:33">
      <c r="A184" s="129" t="str">
        <f>年齢別比較!A137</f>
        <v>教育充実2位</v>
      </c>
      <c r="B184" s="130" t="e">
        <f>年齢別比較!B137/$D$3</f>
        <v>#DIV/0!</v>
      </c>
      <c r="C184" s="130" t="e">
        <f>年齢別比較!C137/$D$3</f>
        <v>#DIV/0!</v>
      </c>
      <c r="D184" s="130" t="e">
        <f>年齢別比較!D137/$D$3</f>
        <v>#DIV/0!</v>
      </c>
      <c r="E184" s="130" t="e">
        <f>年齢別比較!E137/$D$3</f>
        <v>#DIV/0!</v>
      </c>
      <c r="F184" s="130" t="e">
        <f>年齢別比較!F137/$D$3</f>
        <v>#DIV/0!</v>
      </c>
      <c r="G184" s="130" t="e">
        <f>年齢別比較!G137/$D$3</f>
        <v>#DIV/0!</v>
      </c>
      <c r="H184" s="130" t="e">
        <f>年齢別比較!H137/$D$3</f>
        <v>#DIV/0!</v>
      </c>
      <c r="I184" s="130" t="e">
        <f>年齢別比較!I137/$D$3</f>
        <v>#DIV/0!</v>
      </c>
      <c r="J184" s="130" t="e">
        <f>年齢別比較!J137/$D$3</f>
        <v>#DIV/0!</v>
      </c>
      <c r="K184" s="130" t="e">
        <f>年齢別比較!K137/$D$3</f>
        <v>#DIV/0!</v>
      </c>
      <c r="L184" s="130" t="e">
        <f>年齢別比較!L137/$D$3</f>
        <v>#DIV/0!</v>
      </c>
      <c r="M184" s="130" t="e">
        <f>年齢別比較!M137/$D$3</f>
        <v>#DIV/0!</v>
      </c>
      <c r="N184" s="130" t="e">
        <f>年齢別比較!N137/$D$3</f>
        <v>#DIV/0!</v>
      </c>
      <c r="O184" s="130" t="e">
        <f>年齢別比較!O137/$D$3</f>
        <v>#DIV/0!</v>
      </c>
      <c r="P184" s="130" t="e">
        <f>年齢別比較!P137/$D$3</f>
        <v>#DIV/0!</v>
      </c>
      <c r="Q184" s="130" t="e">
        <f>年齢別比較!Q137/$D$3</f>
        <v>#DIV/0!</v>
      </c>
      <c r="R184" s="130" t="e">
        <f>年齢別比較!R137/$D$3</f>
        <v>#DIV/0!</v>
      </c>
      <c r="S184" s="130" t="e">
        <f>年齢別比較!S137/$D$3</f>
        <v>#DIV/0!</v>
      </c>
      <c r="T184" s="130" t="e">
        <f>年齢別比較!T137/$D$3</f>
        <v>#DIV/0!</v>
      </c>
      <c r="U184" s="130" t="e">
        <f>年齢別比較!U137/$D$3</f>
        <v>#DIV/0!</v>
      </c>
      <c r="V184" s="130" t="e">
        <f>年齢別比較!V137/$D$3</f>
        <v>#DIV/0!</v>
      </c>
      <c r="W184" s="127"/>
      <c r="X184" s="127"/>
      <c r="Y184" s="127"/>
      <c r="Z184" s="127"/>
      <c r="AA184" s="127"/>
      <c r="AB184" s="127"/>
      <c r="AC184" s="127"/>
      <c r="AD184" s="127"/>
      <c r="AE184" s="127"/>
      <c r="AF184" s="127"/>
      <c r="AG184" s="127"/>
    </row>
    <row r="185" spans="1:33">
      <c r="A185" s="129" t="str">
        <f>年齢別比較!A138</f>
        <v>教育充実3位</v>
      </c>
      <c r="B185" s="130" t="e">
        <f>年齢別比較!B138/$D$3</f>
        <v>#DIV/0!</v>
      </c>
      <c r="C185" s="130" t="e">
        <f>年齢別比較!C138/$D$3</f>
        <v>#DIV/0!</v>
      </c>
      <c r="D185" s="130" t="e">
        <f>年齢別比較!D138/$D$3</f>
        <v>#DIV/0!</v>
      </c>
      <c r="E185" s="130" t="e">
        <f>年齢別比較!E138/$D$3</f>
        <v>#DIV/0!</v>
      </c>
      <c r="F185" s="130" t="e">
        <f>年齢別比較!F138/$D$3</f>
        <v>#DIV/0!</v>
      </c>
      <c r="G185" s="130" t="e">
        <f>年齢別比較!G138/$D$3</f>
        <v>#DIV/0!</v>
      </c>
      <c r="H185" s="130" t="e">
        <f>年齢別比較!H138/$D$3</f>
        <v>#DIV/0!</v>
      </c>
      <c r="I185" s="130" t="e">
        <f>年齢別比較!I138/$D$3</f>
        <v>#DIV/0!</v>
      </c>
      <c r="J185" s="130" t="e">
        <f>年齢別比較!J138/$D$3</f>
        <v>#DIV/0!</v>
      </c>
      <c r="K185" s="130" t="e">
        <f>年齢別比較!K138/$D$3</f>
        <v>#DIV/0!</v>
      </c>
      <c r="L185" s="130" t="e">
        <f>年齢別比較!L138/$D$3</f>
        <v>#DIV/0!</v>
      </c>
      <c r="M185" s="130" t="e">
        <f>年齢別比較!M138/$D$3</f>
        <v>#DIV/0!</v>
      </c>
      <c r="N185" s="130" t="e">
        <f>年齢別比較!N138/$D$3</f>
        <v>#DIV/0!</v>
      </c>
      <c r="O185" s="130" t="e">
        <f>年齢別比較!O138/$D$3</f>
        <v>#DIV/0!</v>
      </c>
      <c r="P185" s="130" t="e">
        <f>年齢別比較!P138/$D$3</f>
        <v>#DIV/0!</v>
      </c>
      <c r="Q185" s="130" t="e">
        <f>年齢別比較!Q138/$D$3</f>
        <v>#DIV/0!</v>
      </c>
      <c r="R185" s="130" t="e">
        <f>年齢別比較!R138/$D$3</f>
        <v>#DIV/0!</v>
      </c>
      <c r="S185" s="130" t="e">
        <f>年齢別比較!S138/$D$3</f>
        <v>#DIV/0!</v>
      </c>
      <c r="T185" s="130" t="e">
        <f>年齢別比較!T138/$D$3</f>
        <v>#DIV/0!</v>
      </c>
      <c r="U185" s="130" t="e">
        <f>年齢別比較!U138/$D$3</f>
        <v>#DIV/0!</v>
      </c>
      <c r="V185" s="130" t="e">
        <f>年齢別比較!V138/$D$3</f>
        <v>#DIV/0!</v>
      </c>
      <c r="W185" s="127"/>
      <c r="X185" s="127"/>
      <c r="Y185" s="127"/>
      <c r="Z185" s="127"/>
      <c r="AA185" s="127"/>
      <c r="AB185" s="127"/>
      <c r="AC185" s="127"/>
      <c r="AD185" s="127"/>
      <c r="AE185" s="127"/>
      <c r="AF185" s="127"/>
      <c r="AG185" s="127"/>
    </row>
    <row r="186" spans="1:33">
      <c r="A186" s="129" t="str">
        <f>年齢別比較!A139</f>
        <v>教育加重</v>
      </c>
      <c r="B186" s="130" t="e">
        <f>年齢別比較!B139/($D$3*3)</f>
        <v>#DIV/0!</v>
      </c>
      <c r="C186" s="130" t="e">
        <f>年齢別比較!C139/($D$3*3)</f>
        <v>#DIV/0!</v>
      </c>
      <c r="D186" s="130" t="e">
        <f>年齢別比較!D139/($D$3*3)</f>
        <v>#DIV/0!</v>
      </c>
      <c r="E186" s="130" t="e">
        <f>年齢別比較!E139/($D$3*3)</f>
        <v>#DIV/0!</v>
      </c>
      <c r="F186" s="130" t="e">
        <f>年齢別比較!F139/($D$3*3)</f>
        <v>#DIV/0!</v>
      </c>
      <c r="G186" s="130" t="e">
        <f>年齢別比較!G139/($D$3*3)</f>
        <v>#DIV/0!</v>
      </c>
      <c r="H186" s="130" t="e">
        <f>年齢別比較!H139/($D$3*3)</f>
        <v>#DIV/0!</v>
      </c>
      <c r="I186" s="130" t="e">
        <f>年齢別比較!I139/($D$3*3)</f>
        <v>#DIV/0!</v>
      </c>
      <c r="J186" s="130" t="e">
        <f>年齢別比較!J139/($D$3*3)</f>
        <v>#DIV/0!</v>
      </c>
      <c r="K186" s="130" t="e">
        <f>年齢別比較!K139/($D$3*3)</f>
        <v>#DIV/0!</v>
      </c>
      <c r="L186" s="130" t="e">
        <f>年齢別比較!L139/($D$3*3)</f>
        <v>#DIV/0!</v>
      </c>
      <c r="M186" s="130" t="e">
        <f>年齢別比較!M139/($D$3*3)</f>
        <v>#DIV/0!</v>
      </c>
      <c r="N186" s="130" t="e">
        <f>年齢別比較!N139/($D$3*3)</f>
        <v>#DIV/0!</v>
      </c>
      <c r="O186" s="130" t="e">
        <f>年齢別比較!O139/($D$3*3)</f>
        <v>#DIV/0!</v>
      </c>
      <c r="P186" s="130" t="e">
        <f>年齢別比較!P139/($D$3*3)</f>
        <v>#DIV/0!</v>
      </c>
      <c r="Q186" s="130" t="e">
        <f>年齢別比較!Q139/($D$3*3)</f>
        <v>#DIV/0!</v>
      </c>
      <c r="R186" s="130" t="e">
        <f>年齢別比較!R139/($D$3*3)</f>
        <v>#DIV/0!</v>
      </c>
      <c r="S186" s="130" t="e">
        <f>年齢別比較!S139/($D$3*3)</f>
        <v>#DIV/0!</v>
      </c>
      <c r="T186" s="130" t="e">
        <f>年齢別比較!T139/($D$3*3)</f>
        <v>#DIV/0!</v>
      </c>
      <c r="U186" s="130" t="e">
        <f>年齢別比較!U139/($D$3*3)</f>
        <v>#DIV/0!</v>
      </c>
      <c r="V186" s="130" t="e">
        <f>年齢別比較!V139/($D$3*3)</f>
        <v>#DIV/0!</v>
      </c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</row>
    <row r="187" spans="1:33">
      <c r="A187" s="129" t="s">
        <v>415</v>
      </c>
      <c r="B187" s="130" t="e">
        <f>年齢別比較!B140/$B$5</f>
        <v>#DIV/0!</v>
      </c>
      <c r="C187" s="130" t="e">
        <f>年齢別比較!C140/$B$5</f>
        <v>#DIV/0!</v>
      </c>
      <c r="D187" s="130" t="e">
        <f>年齢別比較!D140/$B$5</f>
        <v>#DIV/0!</v>
      </c>
      <c r="E187" s="130" t="e">
        <f>年齢別比較!E140/$B$5</f>
        <v>#DIV/0!</v>
      </c>
      <c r="F187" s="130" t="e">
        <f>年齢別比較!F140/$B$5</f>
        <v>#DIV/0!</v>
      </c>
      <c r="G187" s="130" t="e">
        <f>年齢別比較!G140/$B$5</f>
        <v>#DIV/0!</v>
      </c>
      <c r="H187" s="130" t="e">
        <f>年齢別比較!H140/$B$5</f>
        <v>#DIV/0!</v>
      </c>
      <c r="I187" s="130" t="e">
        <f>年齢別比較!I140/$B$5</f>
        <v>#DIV/0!</v>
      </c>
      <c r="J187" s="130" t="e">
        <f>年齢別比較!J140/$B$5</f>
        <v>#DIV/0!</v>
      </c>
      <c r="K187" s="130" t="e">
        <f>年齢別比較!K140/$B$5</f>
        <v>#DIV/0!</v>
      </c>
      <c r="L187" s="130" t="e">
        <f>年齢別比較!L140/$B$5</f>
        <v>#DIV/0!</v>
      </c>
      <c r="M187" s="130" t="e">
        <f>年齢別比較!M140/$B$5</f>
        <v>#DIV/0!</v>
      </c>
      <c r="N187" s="130" t="e">
        <f>年齢別比較!N140/$B$5</f>
        <v>#DIV/0!</v>
      </c>
      <c r="O187" s="130" t="e">
        <f>年齢別比較!O140/$B$5</f>
        <v>#DIV/0!</v>
      </c>
      <c r="P187" s="130" t="e">
        <f>年齢別比較!P140/$B$5</f>
        <v>#DIV/0!</v>
      </c>
      <c r="Q187" s="130" t="e">
        <f>年齢別比較!Q140/$B$5</f>
        <v>#DIV/0!</v>
      </c>
      <c r="R187" s="130" t="e">
        <f>年齢別比較!R140/$B$5</f>
        <v>#DIV/0!</v>
      </c>
      <c r="S187" s="130" t="e">
        <f>年齢別比較!S140/$B$5</f>
        <v>#DIV/0!</v>
      </c>
      <c r="T187" s="130" t="e">
        <f>年齢別比較!T140/$B$5</f>
        <v>#DIV/0!</v>
      </c>
      <c r="U187" s="130" t="e">
        <f>年齢別比較!U140/$B$5</f>
        <v>#DIV/0!</v>
      </c>
      <c r="V187" s="130" t="e">
        <f>年齢別比較!V140/$B$5</f>
        <v>#DIV/0!</v>
      </c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  <c r="AG187" s="127"/>
    </row>
    <row r="188" spans="1:33">
      <c r="A188" s="129" t="s">
        <v>416</v>
      </c>
      <c r="B188" s="130" t="e">
        <f>年齢別比較!B141/$C$5</f>
        <v>#DIV/0!</v>
      </c>
      <c r="C188" s="130" t="e">
        <f>年齢別比較!C141/$C$5</f>
        <v>#DIV/0!</v>
      </c>
      <c r="D188" s="130" t="e">
        <f>年齢別比較!D141/$C$5</f>
        <v>#DIV/0!</v>
      </c>
      <c r="E188" s="130" t="e">
        <f>年齢別比較!E141/$C$5</f>
        <v>#DIV/0!</v>
      </c>
      <c r="F188" s="130" t="e">
        <f>年齢別比較!F141/$C$5</f>
        <v>#DIV/0!</v>
      </c>
      <c r="G188" s="130" t="e">
        <f>年齢別比較!G141/$C$5</f>
        <v>#DIV/0!</v>
      </c>
      <c r="H188" s="130" t="e">
        <f>年齢別比較!H141/$C$5</f>
        <v>#DIV/0!</v>
      </c>
      <c r="I188" s="130" t="e">
        <f>年齢別比較!I141/$C$5</f>
        <v>#DIV/0!</v>
      </c>
      <c r="J188" s="130" t="e">
        <f>年齢別比較!J141/$C$5</f>
        <v>#DIV/0!</v>
      </c>
      <c r="K188" s="130" t="e">
        <f>年齢別比較!K141/$C$5</f>
        <v>#DIV/0!</v>
      </c>
      <c r="L188" s="130" t="e">
        <f>年齢別比較!L141/$C$5</f>
        <v>#DIV/0!</v>
      </c>
      <c r="M188" s="130" t="e">
        <f>年齢別比較!M141/$C$5</f>
        <v>#DIV/0!</v>
      </c>
      <c r="N188" s="130" t="e">
        <f>年齢別比較!N141/$C$5</f>
        <v>#DIV/0!</v>
      </c>
      <c r="O188" s="130" t="e">
        <f>年齢別比較!O141/$C$5</f>
        <v>#DIV/0!</v>
      </c>
      <c r="P188" s="130" t="e">
        <f>年齢別比較!P141/$C$5</f>
        <v>#DIV/0!</v>
      </c>
      <c r="Q188" s="130" t="e">
        <f>年齢別比較!Q141/$C$5</f>
        <v>#DIV/0!</v>
      </c>
      <c r="R188" s="130" t="e">
        <f>年齢別比較!R141/$C$5</f>
        <v>#DIV/0!</v>
      </c>
      <c r="S188" s="130" t="e">
        <f>年齢別比較!S141/$C$5</f>
        <v>#DIV/0!</v>
      </c>
      <c r="T188" s="130" t="e">
        <f>年齢別比較!T141/$C$5</f>
        <v>#DIV/0!</v>
      </c>
      <c r="U188" s="130" t="e">
        <f>年齢別比較!U141/$C$5</f>
        <v>#DIV/0!</v>
      </c>
      <c r="V188" s="130" t="e">
        <f>年齢別比較!V141/$C$5</f>
        <v>#DIV/0!</v>
      </c>
      <c r="W188" s="127"/>
      <c r="X188" s="127"/>
      <c r="Y188" s="127"/>
      <c r="Z188" s="127"/>
      <c r="AA188" s="127"/>
      <c r="AB188" s="127"/>
      <c r="AC188" s="127"/>
      <c r="AD188" s="127"/>
      <c r="AE188" s="127"/>
      <c r="AF188" s="127"/>
      <c r="AG188" s="127"/>
    </row>
    <row r="189" spans="1:33">
      <c r="A189" s="129" t="s">
        <v>417</v>
      </c>
      <c r="B189" s="130" t="e">
        <f>年齢別比較!B142/$D$5</f>
        <v>#DIV/0!</v>
      </c>
      <c r="C189" s="130" t="e">
        <f>年齢別比較!C142/$D$5</f>
        <v>#DIV/0!</v>
      </c>
      <c r="D189" s="130" t="e">
        <f>年齢別比較!D142/$D$5</f>
        <v>#DIV/0!</v>
      </c>
      <c r="E189" s="130" t="e">
        <f>年齢別比較!E142/$D$5</f>
        <v>#DIV/0!</v>
      </c>
      <c r="F189" s="130" t="e">
        <f>年齢別比較!F142/$D$5</f>
        <v>#DIV/0!</v>
      </c>
      <c r="G189" s="130" t="e">
        <f>年齢別比較!G142/$D$5</f>
        <v>#DIV/0!</v>
      </c>
      <c r="H189" s="130" t="e">
        <f>年齢別比較!H142/$D$5</f>
        <v>#DIV/0!</v>
      </c>
      <c r="I189" s="130" t="e">
        <f>年齢別比較!I142/$D$5</f>
        <v>#DIV/0!</v>
      </c>
      <c r="J189" s="130" t="e">
        <f>年齢別比較!J142/$D$5</f>
        <v>#DIV/0!</v>
      </c>
      <c r="K189" s="130" t="e">
        <f>年齢別比較!K142/$D$5</f>
        <v>#DIV/0!</v>
      </c>
      <c r="L189" s="130" t="e">
        <f>年齢別比較!L142/$D$5</f>
        <v>#DIV/0!</v>
      </c>
      <c r="M189" s="130" t="e">
        <f>年齢別比較!M142/$D$5</f>
        <v>#DIV/0!</v>
      </c>
      <c r="N189" s="130" t="e">
        <f>年齢別比較!N142/$D$5</f>
        <v>#DIV/0!</v>
      </c>
      <c r="O189" s="130" t="e">
        <f>年齢別比較!O142/$D$5</f>
        <v>#DIV/0!</v>
      </c>
      <c r="P189" s="130" t="e">
        <f>年齢別比較!P142/$D$5</f>
        <v>#DIV/0!</v>
      </c>
      <c r="Q189" s="130" t="e">
        <f>年齢別比較!Q142/$D$5</f>
        <v>#DIV/0!</v>
      </c>
      <c r="R189" s="130" t="e">
        <f>年齢別比較!R142/$D$5</f>
        <v>#DIV/0!</v>
      </c>
      <c r="S189" s="130" t="e">
        <f>年齢別比較!S142/$D$5</f>
        <v>#DIV/0!</v>
      </c>
      <c r="T189" s="130" t="e">
        <f>年齢別比較!T142/$D$5</f>
        <v>#DIV/0!</v>
      </c>
      <c r="U189" s="130" t="e">
        <f>年齢別比較!U142/$D$5</f>
        <v>#DIV/0!</v>
      </c>
      <c r="V189" s="130" t="e">
        <f>年齢別比較!V142/$D$5</f>
        <v>#DIV/0!</v>
      </c>
      <c r="W189" s="127"/>
      <c r="X189" s="127"/>
      <c r="Y189" s="127"/>
      <c r="Z189" s="127"/>
      <c r="AA189" s="127"/>
      <c r="AB189" s="127"/>
      <c r="AC189" s="127"/>
      <c r="AD189" s="127"/>
      <c r="AE189" s="127"/>
      <c r="AF189" s="127"/>
      <c r="AG189" s="127"/>
    </row>
    <row r="190" spans="1:33">
      <c r="A190" s="129" t="s">
        <v>418</v>
      </c>
      <c r="B190" s="130" t="e">
        <f>年齢別比較!B143/$E$5</f>
        <v>#DIV/0!</v>
      </c>
      <c r="C190" s="130" t="e">
        <f>年齢別比較!C143/$E$5</f>
        <v>#DIV/0!</v>
      </c>
      <c r="D190" s="130" t="e">
        <f>年齢別比較!D143/$E$5</f>
        <v>#DIV/0!</v>
      </c>
      <c r="E190" s="130" t="e">
        <f>年齢別比較!E143/$E$5</f>
        <v>#DIV/0!</v>
      </c>
      <c r="F190" s="130" t="e">
        <f>年齢別比較!F143/$E$5</f>
        <v>#DIV/0!</v>
      </c>
      <c r="G190" s="130" t="e">
        <f>年齢別比較!G143/$E$5</f>
        <v>#DIV/0!</v>
      </c>
      <c r="H190" s="130" t="e">
        <f>年齢別比較!H143/$E$5</f>
        <v>#DIV/0!</v>
      </c>
      <c r="I190" s="130" t="e">
        <f>年齢別比較!I143/$E$5</f>
        <v>#DIV/0!</v>
      </c>
      <c r="J190" s="130" t="e">
        <f>年齢別比較!J143/$E$5</f>
        <v>#DIV/0!</v>
      </c>
      <c r="K190" s="130" t="e">
        <f>年齢別比較!K143/$E$5</f>
        <v>#DIV/0!</v>
      </c>
      <c r="L190" s="130" t="e">
        <f>年齢別比較!L143/$E$5</f>
        <v>#DIV/0!</v>
      </c>
      <c r="M190" s="130" t="e">
        <f>年齢別比較!M143/$E$5</f>
        <v>#DIV/0!</v>
      </c>
      <c r="N190" s="130" t="e">
        <f>年齢別比較!N143/$E$5</f>
        <v>#DIV/0!</v>
      </c>
      <c r="O190" s="130" t="e">
        <f>年齢別比較!O143/$E$5</f>
        <v>#DIV/0!</v>
      </c>
      <c r="P190" s="130" t="e">
        <f>年齢別比較!P143/$E$5</f>
        <v>#DIV/0!</v>
      </c>
      <c r="Q190" s="130" t="e">
        <f>年齢別比較!Q143/$E$5</f>
        <v>#DIV/0!</v>
      </c>
      <c r="R190" s="130" t="e">
        <f>年齢別比較!R143/$E$5</f>
        <v>#DIV/0!</v>
      </c>
      <c r="S190" s="130" t="e">
        <f>年齢別比較!S143/$E$5</f>
        <v>#DIV/0!</v>
      </c>
      <c r="T190" s="130" t="e">
        <f>年齢別比較!T143/$E$5</f>
        <v>#DIV/0!</v>
      </c>
      <c r="U190" s="130" t="e">
        <f>年齢別比較!U143/$E$5</f>
        <v>#DIV/0!</v>
      </c>
      <c r="V190" s="130" t="e">
        <f>年齢別比較!V143/$E$5</f>
        <v>#DIV/0!</v>
      </c>
      <c r="W190" s="127"/>
      <c r="X190" s="127"/>
      <c r="Y190" s="127"/>
      <c r="Z190" s="127"/>
      <c r="AA190" s="127"/>
      <c r="AB190" s="127"/>
      <c r="AC190" s="127"/>
      <c r="AD190" s="127"/>
      <c r="AE190" s="127"/>
      <c r="AF190" s="127"/>
      <c r="AG190" s="127"/>
    </row>
    <row r="191" spans="1:33">
      <c r="A191" s="129" t="s">
        <v>419</v>
      </c>
      <c r="B191" s="130" t="e">
        <f>年齢別比較!B144/$F$5</f>
        <v>#DIV/0!</v>
      </c>
      <c r="C191" s="130" t="e">
        <f>年齢別比較!C144/$F$5</f>
        <v>#DIV/0!</v>
      </c>
      <c r="D191" s="130" t="e">
        <f>年齢別比較!D144/$F$5</f>
        <v>#DIV/0!</v>
      </c>
      <c r="E191" s="130" t="e">
        <f>年齢別比較!E144/$F$5</f>
        <v>#DIV/0!</v>
      </c>
      <c r="F191" s="130" t="e">
        <f>年齢別比較!F144/$F$5</f>
        <v>#DIV/0!</v>
      </c>
      <c r="G191" s="130" t="e">
        <f>年齢別比較!G144/$F$5</f>
        <v>#DIV/0!</v>
      </c>
      <c r="H191" s="130" t="e">
        <f>年齢別比較!H144/$F$5</f>
        <v>#DIV/0!</v>
      </c>
      <c r="I191" s="130" t="e">
        <f>年齢別比較!I144/$F$5</f>
        <v>#DIV/0!</v>
      </c>
      <c r="J191" s="130" t="e">
        <f>年齢別比較!J144/$F$5</f>
        <v>#DIV/0!</v>
      </c>
      <c r="K191" s="130" t="e">
        <f>年齢別比較!K144/$F$5</f>
        <v>#DIV/0!</v>
      </c>
      <c r="L191" s="130" t="e">
        <f>年齢別比較!L144/$F$5</f>
        <v>#DIV/0!</v>
      </c>
      <c r="M191" s="130" t="e">
        <f>年齢別比較!M144/$F$5</f>
        <v>#DIV/0!</v>
      </c>
      <c r="N191" s="130" t="e">
        <f>年齢別比較!N144/$F$5</f>
        <v>#DIV/0!</v>
      </c>
      <c r="O191" s="130" t="e">
        <f>年齢別比較!O144/$F$5</f>
        <v>#DIV/0!</v>
      </c>
      <c r="P191" s="130" t="e">
        <f>年齢別比較!P144/$F$5</f>
        <v>#DIV/0!</v>
      </c>
      <c r="Q191" s="130" t="e">
        <f>年齢別比較!Q144/$F$5</f>
        <v>#DIV/0!</v>
      </c>
      <c r="R191" s="130" t="e">
        <f>年齢別比較!R144/$F$5</f>
        <v>#DIV/0!</v>
      </c>
      <c r="S191" s="130" t="e">
        <f>年齢別比較!S144/$F$5</f>
        <v>#DIV/0!</v>
      </c>
      <c r="T191" s="130" t="e">
        <f>年齢別比較!T144/$F$5</f>
        <v>#DIV/0!</v>
      </c>
      <c r="U191" s="130" t="e">
        <f>年齢別比較!U144/$F$5</f>
        <v>#DIV/0!</v>
      </c>
      <c r="V191" s="130" t="e">
        <f>年齢別比較!V144/$F$5</f>
        <v>#DIV/0!</v>
      </c>
      <c r="W191" s="127"/>
      <c r="X191" s="127"/>
      <c r="Y191" s="127"/>
      <c r="Z191" s="127"/>
      <c r="AA191" s="127"/>
      <c r="AB191" s="127"/>
      <c r="AC191" s="127"/>
      <c r="AD191" s="127"/>
      <c r="AE191" s="127"/>
      <c r="AF191" s="127"/>
      <c r="AG191" s="127"/>
    </row>
    <row r="192" spans="1:33">
      <c r="A192" s="129" t="s">
        <v>420</v>
      </c>
      <c r="B192" s="130" t="e">
        <f>年齢別比較!B146/($B$5*3)</f>
        <v>#DIV/0!</v>
      </c>
      <c r="C192" s="130" t="e">
        <f>年齢別比較!C146/($B$5*3)</f>
        <v>#DIV/0!</v>
      </c>
      <c r="D192" s="130" t="e">
        <f>年齢別比較!D146/($B$5*3)</f>
        <v>#DIV/0!</v>
      </c>
      <c r="E192" s="130" t="e">
        <f>年齢別比較!E146/($B$5*3)</f>
        <v>#DIV/0!</v>
      </c>
      <c r="F192" s="130" t="e">
        <f>年齢別比較!F146/($B$5*3)</f>
        <v>#DIV/0!</v>
      </c>
      <c r="G192" s="130" t="e">
        <f>年齢別比較!G146/($B$5*3)</f>
        <v>#DIV/0!</v>
      </c>
      <c r="H192" s="130" t="e">
        <f>年齢別比較!H146/($B$5*3)</f>
        <v>#DIV/0!</v>
      </c>
      <c r="I192" s="130" t="e">
        <f>年齢別比較!I146/($B$5*3)</f>
        <v>#DIV/0!</v>
      </c>
      <c r="J192" s="130" t="e">
        <f>年齢別比較!J146/($B$5*3)</f>
        <v>#DIV/0!</v>
      </c>
      <c r="K192" s="130" t="e">
        <f>年齢別比較!K146/($B$5*3)</f>
        <v>#DIV/0!</v>
      </c>
      <c r="L192" s="130" t="e">
        <f>年齢別比較!L146/($B$5*3)</f>
        <v>#DIV/0!</v>
      </c>
      <c r="M192" s="130" t="e">
        <f>年齢別比較!M146/($B$5*3)</f>
        <v>#DIV/0!</v>
      </c>
      <c r="N192" s="130" t="e">
        <f>年齢別比較!N146/($B$5*3)</f>
        <v>#DIV/0!</v>
      </c>
      <c r="O192" s="130" t="e">
        <f>年齢別比較!O146/($B$5*3)</f>
        <v>#DIV/0!</v>
      </c>
      <c r="P192" s="130" t="e">
        <f>年齢別比較!P146/($B$5*3)</f>
        <v>#DIV/0!</v>
      </c>
      <c r="Q192" s="130" t="e">
        <f>年齢別比較!Q146/($B$5*3)</f>
        <v>#DIV/0!</v>
      </c>
      <c r="R192" s="130" t="e">
        <f>年齢別比較!R146/($B$5*3)</f>
        <v>#DIV/0!</v>
      </c>
      <c r="S192" s="130" t="e">
        <f>年齢別比較!S146/($B$5*3)</f>
        <v>#DIV/0!</v>
      </c>
      <c r="T192" s="130" t="e">
        <f>年齢別比較!T146/($B$5*3)</f>
        <v>#DIV/0!</v>
      </c>
      <c r="U192" s="130" t="e">
        <f>年齢別比較!U146/($B$5*3)</f>
        <v>#DIV/0!</v>
      </c>
      <c r="V192" s="130" t="e">
        <f>年齢別比較!V146/($B$5*3)</f>
        <v>#DIV/0!</v>
      </c>
      <c r="W192" s="127"/>
      <c r="X192" s="127"/>
      <c r="Y192" s="127"/>
      <c r="Z192" s="127"/>
      <c r="AA192" s="127"/>
      <c r="AB192" s="127"/>
      <c r="AC192" s="127"/>
      <c r="AD192" s="127"/>
      <c r="AE192" s="127"/>
      <c r="AF192" s="127"/>
      <c r="AG192" s="127"/>
    </row>
    <row r="193" spans="1:33">
      <c r="A193" s="129" t="s">
        <v>421</v>
      </c>
      <c r="B193" s="130" t="e">
        <f>年齢別比較!B147/($C$5*3)</f>
        <v>#DIV/0!</v>
      </c>
      <c r="C193" s="130" t="e">
        <f>年齢別比較!C147/($C$5*3)</f>
        <v>#DIV/0!</v>
      </c>
      <c r="D193" s="130" t="e">
        <f>年齢別比較!D147/($C$5*3)</f>
        <v>#DIV/0!</v>
      </c>
      <c r="E193" s="130" t="e">
        <f>年齢別比較!E147/($C$5*3)</f>
        <v>#DIV/0!</v>
      </c>
      <c r="F193" s="130" t="e">
        <f>年齢別比較!F147/($C$5*3)</f>
        <v>#DIV/0!</v>
      </c>
      <c r="G193" s="130" t="e">
        <f>年齢別比較!G147/($C$5*3)</f>
        <v>#DIV/0!</v>
      </c>
      <c r="H193" s="130" t="e">
        <f>年齢別比較!H147/($C$5*3)</f>
        <v>#DIV/0!</v>
      </c>
      <c r="I193" s="130" t="e">
        <f>年齢別比較!I147/($C$5*3)</f>
        <v>#DIV/0!</v>
      </c>
      <c r="J193" s="130" t="e">
        <f>年齢別比較!J147/($C$5*3)</f>
        <v>#DIV/0!</v>
      </c>
      <c r="K193" s="130" t="e">
        <f>年齢別比較!K147/($C$5*3)</f>
        <v>#DIV/0!</v>
      </c>
      <c r="L193" s="130" t="e">
        <f>年齢別比較!L147/($C$5*3)</f>
        <v>#DIV/0!</v>
      </c>
      <c r="M193" s="130" t="e">
        <f>年齢別比較!M147/($C$5*3)</f>
        <v>#DIV/0!</v>
      </c>
      <c r="N193" s="130" t="e">
        <f>年齢別比較!N147/($C$5*3)</f>
        <v>#DIV/0!</v>
      </c>
      <c r="O193" s="130" t="e">
        <f>年齢別比較!O147/($C$5*3)</f>
        <v>#DIV/0!</v>
      </c>
      <c r="P193" s="130" t="e">
        <f>年齢別比較!P147/($C$5*3)</f>
        <v>#DIV/0!</v>
      </c>
      <c r="Q193" s="130" t="e">
        <f>年齢別比較!Q147/($C$5*3)</f>
        <v>#DIV/0!</v>
      </c>
      <c r="R193" s="130" t="e">
        <f>年齢別比較!R147/($C$5*3)</f>
        <v>#DIV/0!</v>
      </c>
      <c r="S193" s="130" t="e">
        <f>年齢別比較!S147/($C$5*3)</f>
        <v>#DIV/0!</v>
      </c>
      <c r="T193" s="130" t="e">
        <f>年齢別比較!T147/($C$5*3)</f>
        <v>#DIV/0!</v>
      </c>
      <c r="U193" s="130" t="e">
        <f>年齢別比較!U147/($C$5*3)</f>
        <v>#DIV/0!</v>
      </c>
      <c r="V193" s="130" t="e">
        <f>年齢別比較!V147/($C$5*3)</f>
        <v>#DIV/0!</v>
      </c>
      <c r="W193" s="127"/>
      <c r="X193" s="127"/>
      <c r="Y193" s="127"/>
      <c r="Z193" s="127"/>
      <c r="AA193" s="127"/>
      <c r="AB193" s="127"/>
      <c r="AC193" s="127"/>
      <c r="AD193" s="127"/>
      <c r="AE193" s="127"/>
      <c r="AF193" s="127"/>
      <c r="AG193" s="127"/>
    </row>
    <row r="194" spans="1:33">
      <c r="A194" s="129" t="s">
        <v>422</v>
      </c>
      <c r="B194" s="130" t="e">
        <f>年齢別比較!B148/($D$5*3)</f>
        <v>#DIV/0!</v>
      </c>
      <c r="C194" s="130" t="e">
        <f>年齢別比較!C148/($D$5*3)</f>
        <v>#DIV/0!</v>
      </c>
      <c r="D194" s="130" t="e">
        <f>年齢別比較!D148/($D$5*3)</f>
        <v>#DIV/0!</v>
      </c>
      <c r="E194" s="130" t="e">
        <f>年齢別比較!E148/($D$5*3)</f>
        <v>#DIV/0!</v>
      </c>
      <c r="F194" s="130" t="e">
        <f>年齢別比較!F148/($D$5*3)</f>
        <v>#DIV/0!</v>
      </c>
      <c r="G194" s="130" t="e">
        <f>年齢別比較!G148/($D$5*3)</f>
        <v>#DIV/0!</v>
      </c>
      <c r="H194" s="130" t="e">
        <f>年齢別比較!H148/($D$5*3)</f>
        <v>#DIV/0!</v>
      </c>
      <c r="I194" s="130" t="e">
        <f>年齢別比較!I148/($D$5*3)</f>
        <v>#DIV/0!</v>
      </c>
      <c r="J194" s="130" t="e">
        <f>年齢別比較!J148/($D$5*3)</f>
        <v>#DIV/0!</v>
      </c>
      <c r="K194" s="130" t="e">
        <f>年齢別比較!K148/($D$5*3)</f>
        <v>#DIV/0!</v>
      </c>
      <c r="L194" s="130" t="e">
        <f>年齢別比較!L148/($D$5*3)</f>
        <v>#DIV/0!</v>
      </c>
      <c r="M194" s="130" t="e">
        <f>年齢別比較!M148/($D$5*3)</f>
        <v>#DIV/0!</v>
      </c>
      <c r="N194" s="130" t="e">
        <f>年齢別比較!N148/($D$5*3)</f>
        <v>#DIV/0!</v>
      </c>
      <c r="O194" s="130" t="e">
        <f>年齢別比較!O148/($D$5*3)</f>
        <v>#DIV/0!</v>
      </c>
      <c r="P194" s="130" t="e">
        <f>年齢別比較!P148/($D$5*3)</f>
        <v>#DIV/0!</v>
      </c>
      <c r="Q194" s="130" t="e">
        <f>年齢別比較!Q148/($D$5*3)</f>
        <v>#DIV/0!</v>
      </c>
      <c r="R194" s="130" t="e">
        <f>年齢別比較!R148/($D$5*3)</f>
        <v>#DIV/0!</v>
      </c>
      <c r="S194" s="130" t="e">
        <f>年齢別比較!S148/($D$5*3)</f>
        <v>#DIV/0!</v>
      </c>
      <c r="T194" s="130" t="e">
        <f>年齢別比較!T148/($D$5*3)</f>
        <v>#DIV/0!</v>
      </c>
      <c r="U194" s="130" t="e">
        <f>年齢別比較!U148/($D$5*3)</f>
        <v>#DIV/0!</v>
      </c>
      <c r="V194" s="130" t="e">
        <f>年齢別比較!V148/($D$5*3)</f>
        <v>#DIV/0!</v>
      </c>
      <c r="W194" s="140"/>
      <c r="X194" s="127"/>
      <c r="Y194" s="127"/>
      <c r="Z194" s="127"/>
      <c r="AA194" s="127"/>
      <c r="AB194" s="127"/>
      <c r="AC194" s="127"/>
      <c r="AD194" s="127"/>
      <c r="AE194" s="127"/>
      <c r="AF194" s="127"/>
      <c r="AG194" s="127"/>
    </row>
    <row r="195" spans="1:33">
      <c r="A195" s="129" t="s">
        <v>423</v>
      </c>
      <c r="B195" s="130" t="e">
        <f>年齢別比較!B149/($E$5*3)</f>
        <v>#DIV/0!</v>
      </c>
      <c r="C195" s="130" t="e">
        <f>年齢別比較!C149/($E$5*3)</f>
        <v>#DIV/0!</v>
      </c>
      <c r="D195" s="130" t="e">
        <f>年齢別比較!D149/($E$5*3)</f>
        <v>#DIV/0!</v>
      </c>
      <c r="E195" s="130" t="e">
        <f>年齢別比較!E149/($E$5*3)</f>
        <v>#DIV/0!</v>
      </c>
      <c r="F195" s="130" t="e">
        <f>年齢別比較!F149/($E$5*3)</f>
        <v>#DIV/0!</v>
      </c>
      <c r="G195" s="130" t="e">
        <f>年齢別比較!G149/($E$5*3)</f>
        <v>#DIV/0!</v>
      </c>
      <c r="H195" s="130" t="e">
        <f>年齢別比較!H149/($E$5*3)</f>
        <v>#DIV/0!</v>
      </c>
      <c r="I195" s="130" t="e">
        <f>年齢別比較!I149/($E$5*3)</f>
        <v>#DIV/0!</v>
      </c>
      <c r="J195" s="130" t="e">
        <f>年齢別比較!J149/($E$5*3)</f>
        <v>#DIV/0!</v>
      </c>
      <c r="K195" s="130" t="e">
        <f>年齢別比較!K149/($E$5*3)</f>
        <v>#DIV/0!</v>
      </c>
      <c r="L195" s="130" t="e">
        <f>年齢別比較!L149/($E$5*3)</f>
        <v>#DIV/0!</v>
      </c>
      <c r="M195" s="130" t="e">
        <f>年齢別比較!M149/($E$5*3)</f>
        <v>#DIV/0!</v>
      </c>
      <c r="N195" s="130" t="e">
        <f>年齢別比較!N149/($E$5*3)</f>
        <v>#DIV/0!</v>
      </c>
      <c r="O195" s="130" t="e">
        <f>年齢別比較!O149/($E$5*3)</f>
        <v>#DIV/0!</v>
      </c>
      <c r="P195" s="130" t="e">
        <f>年齢別比較!P149/($E$5*3)</f>
        <v>#DIV/0!</v>
      </c>
      <c r="Q195" s="130" t="e">
        <f>年齢別比較!Q149/($E$5*3)</f>
        <v>#DIV/0!</v>
      </c>
      <c r="R195" s="130" t="e">
        <f>年齢別比較!R149/($E$5*3)</f>
        <v>#DIV/0!</v>
      </c>
      <c r="S195" s="130" t="e">
        <f>年齢別比較!S149/($E$5*3)</f>
        <v>#DIV/0!</v>
      </c>
      <c r="T195" s="130" t="e">
        <f>年齢別比較!T149/($E$5*3)</f>
        <v>#DIV/0!</v>
      </c>
      <c r="U195" s="130" t="e">
        <f>年齢別比較!U149/($E$5*3)</f>
        <v>#DIV/0!</v>
      </c>
      <c r="V195" s="130" t="e">
        <f>年齢別比較!V149/($E$5*3)</f>
        <v>#DIV/0!</v>
      </c>
      <c r="W195" s="127"/>
      <c r="X195" s="127"/>
      <c r="Y195" s="127"/>
      <c r="Z195" s="127"/>
      <c r="AA195" s="127"/>
      <c r="AB195" s="127"/>
      <c r="AC195" s="127"/>
      <c r="AD195" s="127"/>
      <c r="AE195" s="127"/>
      <c r="AF195" s="127"/>
      <c r="AG195" s="127"/>
    </row>
    <row r="196" spans="1:33" ht="14.25" thickBot="1">
      <c r="A196" s="129" t="s">
        <v>424</v>
      </c>
      <c r="B196" s="130" t="e">
        <f>年齢別比較!B150/($F$5*3)</f>
        <v>#DIV/0!</v>
      </c>
      <c r="C196" s="130" t="e">
        <f>年齢別比較!C150/($F$5*3)</f>
        <v>#DIV/0!</v>
      </c>
      <c r="D196" s="130" t="e">
        <f>年齢別比較!D150/($F$5*3)</f>
        <v>#DIV/0!</v>
      </c>
      <c r="E196" s="130" t="e">
        <f>年齢別比較!E150/($F$5*3)</f>
        <v>#DIV/0!</v>
      </c>
      <c r="F196" s="130" t="e">
        <f>年齢別比較!F150/($F$5*3)</f>
        <v>#DIV/0!</v>
      </c>
      <c r="G196" s="130" t="e">
        <f>年齢別比較!G150/($F$5*3)</f>
        <v>#DIV/0!</v>
      </c>
      <c r="H196" s="130" t="e">
        <f>年齢別比較!H150/($F$5*3)</f>
        <v>#DIV/0!</v>
      </c>
      <c r="I196" s="130" t="e">
        <f>年齢別比較!I150/($F$5*3)</f>
        <v>#DIV/0!</v>
      </c>
      <c r="J196" s="130" t="e">
        <f>年齢別比較!J150/($F$5*3)</f>
        <v>#DIV/0!</v>
      </c>
      <c r="K196" s="130" t="e">
        <f>年齢別比較!K150/($F$5*3)</f>
        <v>#DIV/0!</v>
      </c>
      <c r="L196" s="130" t="e">
        <f>年齢別比較!L150/($F$5*3)</f>
        <v>#DIV/0!</v>
      </c>
      <c r="M196" s="130" t="e">
        <f>年齢別比較!M150/($F$5*3)</f>
        <v>#DIV/0!</v>
      </c>
      <c r="N196" s="130" t="e">
        <f>年齢別比較!N150/($F$5*3)</f>
        <v>#DIV/0!</v>
      </c>
      <c r="O196" s="130" t="e">
        <f>年齢別比較!O150/($F$5*3)</f>
        <v>#DIV/0!</v>
      </c>
      <c r="P196" s="130" t="e">
        <f>年齢別比較!P150/($F$5*3)</f>
        <v>#DIV/0!</v>
      </c>
      <c r="Q196" s="130" t="e">
        <f>年齢別比較!Q150/($F$5*3)</f>
        <v>#DIV/0!</v>
      </c>
      <c r="R196" s="130" t="e">
        <f>年齢別比較!R150/($F$5*3)</f>
        <v>#DIV/0!</v>
      </c>
      <c r="S196" s="130" t="e">
        <f>年齢別比較!S150/($F$5*3)</f>
        <v>#DIV/0!</v>
      </c>
      <c r="T196" s="130" t="e">
        <f>年齢別比較!T150/($F$5*3)</f>
        <v>#DIV/0!</v>
      </c>
      <c r="U196" s="130" t="e">
        <f>年齢別比較!U150/($F$5*3)</f>
        <v>#DIV/0!</v>
      </c>
      <c r="V196" s="130" t="e">
        <f>年齢別比較!V150/($F$5*3)</f>
        <v>#DIV/0!</v>
      </c>
      <c r="W196" s="127"/>
      <c r="X196" s="127"/>
      <c r="Y196" s="127"/>
      <c r="Z196" s="127"/>
      <c r="AA196" s="127"/>
      <c r="AB196" s="127"/>
      <c r="AC196" s="127"/>
      <c r="AD196" s="127"/>
      <c r="AE196" s="127"/>
      <c r="AF196" s="127"/>
      <c r="AG196" s="127"/>
    </row>
    <row r="197" spans="1:33">
      <c r="A197" s="131" t="s">
        <v>298</v>
      </c>
      <c r="B197" s="132" t="e">
        <f>男女別比較!B57/($B$3*3)</f>
        <v>#DIV/0!</v>
      </c>
      <c r="C197" s="132" t="e">
        <f>男女別比較!C57/($B$3*3)</f>
        <v>#DIV/0!</v>
      </c>
      <c r="D197" s="132" t="e">
        <f>男女別比較!D57/($B$3*3)</f>
        <v>#DIV/0!</v>
      </c>
      <c r="E197" s="132" t="e">
        <f>男女別比較!E57/($B$3*3)</f>
        <v>#DIV/0!</v>
      </c>
      <c r="F197" s="132" t="e">
        <f>男女別比較!F57/($B$3*3)</f>
        <v>#DIV/0!</v>
      </c>
      <c r="G197" s="132" t="e">
        <f>男女別比較!G57/($B$3*3)</f>
        <v>#DIV/0!</v>
      </c>
      <c r="H197" s="132" t="e">
        <f>男女別比較!H57/($B$3*3)</f>
        <v>#DIV/0!</v>
      </c>
      <c r="I197" s="132" t="e">
        <f>男女別比較!I57/($B$3*3)</f>
        <v>#DIV/0!</v>
      </c>
      <c r="J197" s="132" t="e">
        <f>男女別比較!J57/($B$3*3)</f>
        <v>#DIV/0!</v>
      </c>
      <c r="K197" s="132" t="e">
        <f>男女別比較!K57/($B$3*3)</f>
        <v>#DIV/0!</v>
      </c>
      <c r="L197" s="132" t="e">
        <f>男女別比較!L57/($B$3*3)</f>
        <v>#DIV/0!</v>
      </c>
      <c r="M197" s="132" t="e">
        <f>男女別比較!M57/($B$3*3)</f>
        <v>#DIV/0!</v>
      </c>
      <c r="N197" s="132" t="e">
        <f>男女別比較!N57/($B$3*3)</f>
        <v>#DIV/0!</v>
      </c>
      <c r="O197" s="132" t="e">
        <f>男女別比較!O57/($B$3*3)</f>
        <v>#DIV/0!</v>
      </c>
      <c r="P197" s="132" t="e">
        <f>男女別比較!P57/($B$3*3)</f>
        <v>#DIV/0!</v>
      </c>
      <c r="Q197" s="132" t="e">
        <f>男女別比較!Q57/($B$3*3)</f>
        <v>#DIV/0!</v>
      </c>
      <c r="R197" s="132" t="e">
        <f>男女別比較!R57/($B$3*3)</f>
        <v>#DIV/0!</v>
      </c>
      <c r="S197" s="132" t="e">
        <f>男女別比較!S57/($B$3*3)</f>
        <v>#DIV/0!</v>
      </c>
      <c r="T197" s="132" t="e">
        <f>男女別比較!T57/($B$3*3)</f>
        <v>#DIV/0!</v>
      </c>
      <c r="U197" s="132" t="e">
        <f>男女別比較!U57/($B$3*3)</f>
        <v>#DIV/0!</v>
      </c>
      <c r="V197" s="132" t="e">
        <f>男女別比較!V57/($B$3*3)</f>
        <v>#DIV/0!</v>
      </c>
      <c r="W197" s="127"/>
      <c r="X197" s="127"/>
      <c r="Y197" s="127"/>
      <c r="Z197" s="127"/>
      <c r="AA197" s="127"/>
      <c r="AB197" s="127"/>
      <c r="AC197" s="127"/>
      <c r="AD197" s="127"/>
      <c r="AE197" s="127"/>
      <c r="AF197" s="127"/>
      <c r="AG197" s="127"/>
    </row>
    <row r="198" spans="1:33" ht="14.25" thickBot="1">
      <c r="A198" s="133" t="s">
        <v>299</v>
      </c>
      <c r="B198" s="134" t="e">
        <f>男女別比較!B61/($C$3*3)</f>
        <v>#DIV/0!</v>
      </c>
      <c r="C198" s="134" t="e">
        <f>男女別比較!C61/($C$3*3)</f>
        <v>#DIV/0!</v>
      </c>
      <c r="D198" s="134" t="e">
        <f>男女別比較!D61/($C$3*3)</f>
        <v>#DIV/0!</v>
      </c>
      <c r="E198" s="134" t="e">
        <f>男女別比較!E61/($C$3*3)</f>
        <v>#DIV/0!</v>
      </c>
      <c r="F198" s="134" t="e">
        <f>男女別比較!F61/($C$3*3)</f>
        <v>#DIV/0!</v>
      </c>
      <c r="G198" s="134" t="e">
        <f>男女別比較!G61/($C$3*3)</f>
        <v>#DIV/0!</v>
      </c>
      <c r="H198" s="134" t="e">
        <f>男女別比較!H61/($C$3*3)</f>
        <v>#DIV/0!</v>
      </c>
      <c r="I198" s="134" t="e">
        <f>男女別比較!I61/($C$3*3)</f>
        <v>#DIV/0!</v>
      </c>
      <c r="J198" s="134" t="e">
        <f>男女別比較!J61/($C$3*3)</f>
        <v>#DIV/0!</v>
      </c>
      <c r="K198" s="134" t="e">
        <f>男女別比較!K61/($C$3*3)</f>
        <v>#DIV/0!</v>
      </c>
      <c r="L198" s="134" t="e">
        <f>男女別比較!L61/($C$3*3)</f>
        <v>#DIV/0!</v>
      </c>
      <c r="M198" s="134" t="e">
        <f>男女別比較!M61/($C$3*3)</f>
        <v>#DIV/0!</v>
      </c>
      <c r="N198" s="134" t="e">
        <f>男女別比較!N61/($C$3*3)</f>
        <v>#DIV/0!</v>
      </c>
      <c r="O198" s="134" t="e">
        <f>男女別比較!O61/($C$3*3)</f>
        <v>#DIV/0!</v>
      </c>
      <c r="P198" s="134" t="e">
        <f>男女別比較!P61/($C$3*3)</f>
        <v>#DIV/0!</v>
      </c>
      <c r="Q198" s="134" t="e">
        <f>男女別比較!Q61/($C$3*3)</f>
        <v>#DIV/0!</v>
      </c>
      <c r="R198" s="134" t="e">
        <f>男女別比較!R61/($C$3*3)</f>
        <v>#DIV/0!</v>
      </c>
      <c r="S198" s="134" t="e">
        <f>男女別比較!S61/($C$3*3)</f>
        <v>#DIV/0!</v>
      </c>
      <c r="T198" s="134" t="e">
        <f>男女別比較!T61/($C$3*3)</f>
        <v>#DIV/0!</v>
      </c>
      <c r="U198" s="134" t="e">
        <f>男女別比較!U61/($C$3*3)</f>
        <v>#DIV/0!</v>
      </c>
      <c r="V198" s="134" t="e">
        <f>男女別比較!V61/($C$3*3)</f>
        <v>#DIV/0!</v>
      </c>
      <c r="W198" s="127"/>
      <c r="X198" s="127"/>
      <c r="Y198" s="127"/>
      <c r="Z198" s="127"/>
      <c r="AA198" s="127"/>
      <c r="AB198" s="127"/>
      <c r="AC198" s="127"/>
      <c r="AD198" s="127"/>
      <c r="AE198" s="127"/>
      <c r="AF198" s="127"/>
      <c r="AG198" s="127"/>
    </row>
    <row r="199" spans="1:33" ht="54">
      <c r="A199" s="124"/>
      <c r="B199" s="125" t="s">
        <v>269</v>
      </c>
      <c r="C199" s="125" t="s">
        <v>270</v>
      </c>
      <c r="D199" s="125" t="s">
        <v>271</v>
      </c>
      <c r="E199" s="125" t="s">
        <v>272</v>
      </c>
      <c r="F199" s="125" t="s">
        <v>273</v>
      </c>
      <c r="G199" s="125" t="s">
        <v>274</v>
      </c>
      <c r="H199" s="125" t="s">
        <v>275</v>
      </c>
      <c r="I199" s="125" t="s">
        <v>276</v>
      </c>
      <c r="J199" s="125" t="s">
        <v>277</v>
      </c>
      <c r="K199" s="126" t="s">
        <v>172</v>
      </c>
      <c r="L199" s="127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7"/>
      <c r="AB199" s="127"/>
      <c r="AC199" s="127"/>
      <c r="AD199" s="127"/>
      <c r="AE199" s="127"/>
      <c r="AF199" s="127"/>
      <c r="AG199" s="127"/>
    </row>
    <row r="200" spans="1:33">
      <c r="A200" s="129" t="str">
        <f>年齢別比較!A152</f>
        <v>民主化1位</v>
      </c>
      <c r="B200" s="130" t="e">
        <f>年齢別比較!B152/$D$3</f>
        <v>#DIV/0!</v>
      </c>
      <c r="C200" s="130" t="e">
        <f>年齢別比較!C152/$D$3</f>
        <v>#DIV/0!</v>
      </c>
      <c r="D200" s="130" t="e">
        <f>年齢別比較!D152/$D$3</f>
        <v>#DIV/0!</v>
      </c>
      <c r="E200" s="130" t="e">
        <f>年齢別比較!E152/$D$3</f>
        <v>#DIV/0!</v>
      </c>
      <c r="F200" s="130" t="e">
        <f>年齢別比較!F152/$D$3</f>
        <v>#DIV/0!</v>
      </c>
      <c r="G200" s="130" t="e">
        <f>年齢別比較!G152/$D$3</f>
        <v>#DIV/0!</v>
      </c>
      <c r="H200" s="130" t="e">
        <f>年齢別比較!H152/$D$3</f>
        <v>#DIV/0!</v>
      </c>
      <c r="I200" s="130" t="e">
        <f>年齢別比較!I152/$D$3</f>
        <v>#DIV/0!</v>
      </c>
      <c r="J200" s="130" t="e">
        <f>年齢別比較!J152/$D$3</f>
        <v>#DIV/0!</v>
      </c>
      <c r="K200" s="130" t="e">
        <f>年齢別比較!K152/$D$3</f>
        <v>#DIV/0!</v>
      </c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  <c r="AC200" s="127"/>
      <c r="AD200" s="127"/>
      <c r="AE200" s="127"/>
      <c r="AF200" s="127"/>
      <c r="AG200" s="127"/>
    </row>
    <row r="201" spans="1:33">
      <c r="A201" s="129" t="str">
        <f>年齢別比較!A153</f>
        <v>民主化2位</v>
      </c>
      <c r="B201" s="130" t="e">
        <f>年齢別比較!B153/$D$3</f>
        <v>#DIV/0!</v>
      </c>
      <c r="C201" s="130" t="e">
        <f>年齢別比較!C153/$D$3</f>
        <v>#DIV/0!</v>
      </c>
      <c r="D201" s="130" t="e">
        <f>年齢別比較!D153/$D$3</f>
        <v>#DIV/0!</v>
      </c>
      <c r="E201" s="130" t="e">
        <f>年齢別比較!E153/$D$3</f>
        <v>#DIV/0!</v>
      </c>
      <c r="F201" s="130" t="e">
        <f>年齢別比較!F153/$D$3</f>
        <v>#DIV/0!</v>
      </c>
      <c r="G201" s="130" t="e">
        <f>年齢別比較!G153/$D$3</f>
        <v>#DIV/0!</v>
      </c>
      <c r="H201" s="130" t="e">
        <f>年齢別比較!H153/$D$3</f>
        <v>#DIV/0!</v>
      </c>
      <c r="I201" s="130" t="e">
        <f>年齢別比較!I153/$D$3</f>
        <v>#DIV/0!</v>
      </c>
      <c r="J201" s="130" t="e">
        <f>年齢別比較!J153/$D$3</f>
        <v>#DIV/0!</v>
      </c>
      <c r="K201" s="130" t="e">
        <f>年齢別比較!K153/$D$3</f>
        <v>#DIV/0!</v>
      </c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  <c r="AB201" s="127"/>
      <c r="AC201" s="127"/>
      <c r="AD201" s="127"/>
      <c r="AE201" s="127"/>
      <c r="AF201" s="127"/>
      <c r="AG201" s="127"/>
    </row>
    <row r="202" spans="1:33">
      <c r="A202" s="129" t="str">
        <f>年齢別比較!A154</f>
        <v>民主化3位</v>
      </c>
      <c r="B202" s="130" t="e">
        <f>年齢別比較!B154/$D$3</f>
        <v>#DIV/0!</v>
      </c>
      <c r="C202" s="130" t="e">
        <f>年齢別比較!C154/$D$3</f>
        <v>#DIV/0!</v>
      </c>
      <c r="D202" s="130" t="e">
        <f>年齢別比較!D154/$D$3</f>
        <v>#DIV/0!</v>
      </c>
      <c r="E202" s="130" t="e">
        <f>年齢別比較!E154/$D$3</f>
        <v>#DIV/0!</v>
      </c>
      <c r="F202" s="130" t="e">
        <f>年齢別比較!F154/$D$3</f>
        <v>#DIV/0!</v>
      </c>
      <c r="G202" s="130" t="e">
        <f>年齢別比較!G154/$D$3</f>
        <v>#DIV/0!</v>
      </c>
      <c r="H202" s="130" t="e">
        <f>年齢別比較!H154/$D$3</f>
        <v>#DIV/0!</v>
      </c>
      <c r="I202" s="130" t="e">
        <f>年齢別比較!I154/$D$3</f>
        <v>#DIV/0!</v>
      </c>
      <c r="J202" s="130" t="e">
        <f>年齢別比較!J154/$D$3</f>
        <v>#DIV/0!</v>
      </c>
      <c r="K202" s="130" t="e">
        <f>年齢別比較!K154/$D$3</f>
        <v>#DIV/0!</v>
      </c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  <c r="AC202" s="127"/>
      <c r="AD202" s="127"/>
      <c r="AE202" s="127"/>
      <c r="AF202" s="127"/>
      <c r="AG202" s="127"/>
    </row>
    <row r="203" spans="1:33">
      <c r="A203" s="129" t="str">
        <f>年齢別比較!A155</f>
        <v>民主化加重</v>
      </c>
      <c r="B203" s="130" t="e">
        <f>年齢別比較!B155/($D$3*3)</f>
        <v>#DIV/0!</v>
      </c>
      <c r="C203" s="130" t="e">
        <f>年齢別比較!C155/($D$3*3)</f>
        <v>#DIV/0!</v>
      </c>
      <c r="D203" s="130" t="e">
        <f>年齢別比較!D155/($D$3*3)</f>
        <v>#DIV/0!</v>
      </c>
      <c r="E203" s="130" t="e">
        <f>年齢別比較!E155/($D$3*3)</f>
        <v>#DIV/0!</v>
      </c>
      <c r="F203" s="130" t="e">
        <f>年齢別比較!F155/($D$3*3)</f>
        <v>#DIV/0!</v>
      </c>
      <c r="G203" s="130" t="e">
        <f>年齢別比較!G155/($D$3*3)</f>
        <v>#DIV/0!</v>
      </c>
      <c r="H203" s="130" t="e">
        <f>年齢別比較!H155/($D$3*3)</f>
        <v>#DIV/0!</v>
      </c>
      <c r="I203" s="130" t="e">
        <f>年齢別比較!I155/($D$3*3)</f>
        <v>#DIV/0!</v>
      </c>
      <c r="J203" s="130" t="e">
        <f>年齢別比較!J155/($D$3*3)</f>
        <v>#DIV/0!</v>
      </c>
      <c r="K203" s="130" t="e">
        <f>年齢別比較!K155/($D$3*3)</f>
        <v>#DIV/0!</v>
      </c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  <c r="AC203" s="127"/>
      <c r="AD203" s="127"/>
      <c r="AE203" s="127"/>
      <c r="AF203" s="127"/>
      <c r="AG203" s="127"/>
    </row>
    <row r="204" spans="1:33">
      <c r="A204" s="129" t="s">
        <v>425</v>
      </c>
      <c r="B204" s="130" t="e">
        <f>年齢別比較!B156/$B$5</f>
        <v>#DIV/0!</v>
      </c>
      <c r="C204" s="130" t="e">
        <f>年齢別比較!C156/$B$5</f>
        <v>#DIV/0!</v>
      </c>
      <c r="D204" s="130" t="e">
        <f>年齢別比較!D156/$B$5</f>
        <v>#DIV/0!</v>
      </c>
      <c r="E204" s="130" t="e">
        <f>年齢別比較!E156/$B$5</f>
        <v>#DIV/0!</v>
      </c>
      <c r="F204" s="130" t="e">
        <f>年齢別比較!F156/$B$5</f>
        <v>#DIV/0!</v>
      </c>
      <c r="G204" s="130" t="e">
        <f>年齢別比較!G156/$B$5</f>
        <v>#DIV/0!</v>
      </c>
      <c r="H204" s="130" t="e">
        <f>年齢別比較!H156/$B$5</f>
        <v>#DIV/0!</v>
      </c>
      <c r="I204" s="130" t="e">
        <f>年齢別比較!I156/$B$5</f>
        <v>#DIV/0!</v>
      </c>
      <c r="J204" s="130" t="e">
        <f>年齢別比較!J156/$B$5</f>
        <v>#DIV/0!</v>
      </c>
      <c r="K204" s="130" t="e">
        <f>年齢別比較!K156/$B$5</f>
        <v>#DIV/0!</v>
      </c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  <c r="AC204" s="127"/>
      <c r="AD204" s="127"/>
      <c r="AE204" s="127"/>
      <c r="AF204" s="127"/>
      <c r="AG204" s="127"/>
    </row>
    <row r="205" spans="1:33">
      <c r="A205" s="129" t="s">
        <v>426</v>
      </c>
      <c r="B205" s="130" t="e">
        <f>年齢別比較!B157/$C$5</f>
        <v>#DIV/0!</v>
      </c>
      <c r="C205" s="130" t="e">
        <f>年齢別比較!C157/$C$5</f>
        <v>#DIV/0!</v>
      </c>
      <c r="D205" s="130" t="e">
        <f>年齢別比較!D157/$C$5</f>
        <v>#DIV/0!</v>
      </c>
      <c r="E205" s="130" t="e">
        <f>年齢別比較!E157/$C$5</f>
        <v>#DIV/0!</v>
      </c>
      <c r="F205" s="130" t="e">
        <f>年齢別比較!F157/$C$5</f>
        <v>#DIV/0!</v>
      </c>
      <c r="G205" s="130" t="e">
        <f>年齢別比較!G157/$C$5</f>
        <v>#DIV/0!</v>
      </c>
      <c r="H205" s="130" t="e">
        <f>年齢別比較!H157/$C$5</f>
        <v>#DIV/0!</v>
      </c>
      <c r="I205" s="130" t="e">
        <f>年齢別比較!I157/$C$5</f>
        <v>#DIV/0!</v>
      </c>
      <c r="J205" s="130" t="e">
        <f>年齢別比較!J157/$C$5</f>
        <v>#DIV/0!</v>
      </c>
      <c r="K205" s="130" t="e">
        <f>年齢別比較!K157/$C$5</f>
        <v>#DIV/0!</v>
      </c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G205" s="127"/>
    </row>
    <row r="206" spans="1:33">
      <c r="A206" s="129" t="s">
        <v>427</v>
      </c>
      <c r="B206" s="130" t="e">
        <f>年齢別比較!B158/$D$5</f>
        <v>#DIV/0!</v>
      </c>
      <c r="C206" s="130" t="e">
        <f>年齢別比較!C158/$D$5</f>
        <v>#DIV/0!</v>
      </c>
      <c r="D206" s="130" t="e">
        <f>年齢別比較!D158/$D$5</f>
        <v>#DIV/0!</v>
      </c>
      <c r="E206" s="130" t="e">
        <f>年齢別比較!E158/$D$5</f>
        <v>#DIV/0!</v>
      </c>
      <c r="F206" s="130" t="e">
        <f>年齢別比較!F158/$D$5</f>
        <v>#DIV/0!</v>
      </c>
      <c r="G206" s="130" t="e">
        <f>年齢別比較!G158/$D$5</f>
        <v>#DIV/0!</v>
      </c>
      <c r="H206" s="130" t="e">
        <f>年齢別比較!H158/$D$5</f>
        <v>#DIV/0!</v>
      </c>
      <c r="I206" s="130" t="e">
        <f>年齢別比較!I158/$D$5</f>
        <v>#DIV/0!</v>
      </c>
      <c r="J206" s="130" t="e">
        <f>年齢別比較!J158/$D$5</f>
        <v>#DIV/0!</v>
      </c>
      <c r="K206" s="130" t="e">
        <f>年齢別比較!K158/$D$5</f>
        <v>#DIV/0!</v>
      </c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  <c r="AC206" s="127"/>
      <c r="AD206" s="127"/>
      <c r="AE206" s="127"/>
      <c r="AF206" s="127"/>
      <c r="AG206" s="127"/>
    </row>
    <row r="207" spans="1:33">
      <c r="A207" s="129" t="s">
        <v>428</v>
      </c>
      <c r="B207" s="130" t="e">
        <f>年齢別比較!B159/$E$5</f>
        <v>#DIV/0!</v>
      </c>
      <c r="C207" s="130" t="e">
        <f>年齢別比較!C159/$E$5</f>
        <v>#DIV/0!</v>
      </c>
      <c r="D207" s="130" t="e">
        <f>年齢別比較!D159/$E$5</f>
        <v>#DIV/0!</v>
      </c>
      <c r="E207" s="130" t="e">
        <f>年齢別比較!E159/$E$5</f>
        <v>#DIV/0!</v>
      </c>
      <c r="F207" s="130" t="e">
        <f>年齢別比較!F159/$E$5</f>
        <v>#DIV/0!</v>
      </c>
      <c r="G207" s="130" t="e">
        <f>年齢別比較!G159/$E$5</f>
        <v>#DIV/0!</v>
      </c>
      <c r="H207" s="130" t="e">
        <f>年齢別比較!H159/$E$5</f>
        <v>#DIV/0!</v>
      </c>
      <c r="I207" s="130" t="e">
        <f>年齢別比較!I159/$E$5</f>
        <v>#DIV/0!</v>
      </c>
      <c r="J207" s="130" t="e">
        <f>年齢別比較!J159/$E$5</f>
        <v>#DIV/0!</v>
      </c>
      <c r="K207" s="130" t="e">
        <f>年齢別比較!K159/$E$5</f>
        <v>#DIV/0!</v>
      </c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  <c r="AC207" s="127"/>
      <c r="AD207" s="127"/>
      <c r="AE207" s="127"/>
      <c r="AF207" s="127"/>
      <c r="AG207" s="127"/>
    </row>
    <row r="208" spans="1:33">
      <c r="A208" s="129" t="s">
        <v>429</v>
      </c>
      <c r="B208" s="130" t="e">
        <f>年齢別比較!B160/$F$5</f>
        <v>#DIV/0!</v>
      </c>
      <c r="C208" s="130" t="e">
        <f>年齢別比較!C160/$F$5</f>
        <v>#DIV/0!</v>
      </c>
      <c r="D208" s="130" t="e">
        <f>年齢別比較!D160/$F$5</f>
        <v>#DIV/0!</v>
      </c>
      <c r="E208" s="130" t="e">
        <f>年齢別比較!E160/$F$5</f>
        <v>#DIV/0!</v>
      </c>
      <c r="F208" s="130" t="e">
        <f>年齢別比較!F160/$F$5</f>
        <v>#DIV/0!</v>
      </c>
      <c r="G208" s="130" t="e">
        <f>年齢別比較!G160/$F$5</f>
        <v>#DIV/0!</v>
      </c>
      <c r="H208" s="130" t="e">
        <f>年齢別比較!H160/$F$5</f>
        <v>#DIV/0!</v>
      </c>
      <c r="I208" s="130" t="e">
        <f>年齢別比較!I160/$F$5</f>
        <v>#DIV/0!</v>
      </c>
      <c r="J208" s="130" t="e">
        <f>年齢別比較!J160/$F$5</f>
        <v>#DIV/0!</v>
      </c>
      <c r="K208" s="130" t="e">
        <f>年齢別比較!K160/$F$5</f>
        <v>#DIV/0!</v>
      </c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  <c r="AD208" s="127"/>
      <c r="AE208" s="127"/>
      <c r="AF208" s="127"/>
      <c r="AG208" s="127"/>
    </row>
    <row r="209" spans="1:33">
      <c r="A209" s="129" t="s">
        <v>430</v>
      </c>
      <c r="B209" s="130" t="e">
        <f>年齢別比較!B162/($B$5*3)</f>
        <v>#DIV/0!</v>
      </c>
      <c r="C209" s="130" t="e">
        <f>年齢別比較!C162/($B$5*3)</f>
        <v>#DIV/0!</v>
      </c>
      <c r="D209" s="130" t="e">
        <f>年齢別比較!D162/($B$5*3)</f>
        <v>#DIV/0!</v>
      </c>
      <c r="E209" s="130" t="e">
        <f>年齢別比較!E162/($B$5*3)</f>
        <v>#DIV/0!</v>
      </c>
      <c r="F209" s="130" t="e">
        <f>年齢別比較!F162/($B$5*3)</f>
        <v>#DIV/0!</v>
      </c>
      <c r="G209" s="130" t="e">
        <f>年齢別比較!G162/($B$5*3)</f>
        <v>#DIV/0!</v>
      </c>
      <c r="H209" s="130" t="e">
        <f>年齢別比較!H162/($B$5*3)</f>
        <v>#DIV/0!</v>
      </c>
      <c r="I209" s="130" t="e">
        <f>年齢別比較!I162/($B$5*3)</f>
        <v>#DIV/0!</v>
      </c>
      <c r="J209" s="130" t="e">
        <f>年齢別比較!J162/($B$5*3)</f>
        <v>#DIV/0!</v>
      </c>
      <c r="K209" s="130" t="e">
        <f>年齢別比較!K162/($B$5*3)</f>
        <v>#DIV/0!</v>
      </c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  <c r="AC209" s="127"/>
      <c r="AD209" s="127"/>
      <c r="AE209" s="127"/>
      <c r="AF209" s="127"/>
      <c r="AG209" s="127"/>
    </row>
    <row r="210" spans="1:33">
      <c r="A210" s="129" t="s">
        <v>431</v>
      </c>
      <c r="B210" s="130" t="e">
        <f>年齢別比較!B163/($C$5*3)</f>
        <v>#DIV/0!</v>
      </c>
      <c r="C210" s="130" t="e">
        <f>年齢別比較!C163/($C$5*3)</f>
        <v>#DIV/0!</v>
      </c>
      <c r="D210" s="130" t="e">
        <f>年齢別比較!D163/($C$5*3)</f>
        <v>#DIV/0!</v>
      </c>
      <c r="E210" s="130" t="e">
        <f>年齢別比較!E163/($C$5*3)</f>
        <v>#DIV/0!</v>
      </c>
      <c r="F210" s="130" t="e">
        <f>年齢別比較!F163/($C$5*3)</f>
        <v>#DIV/0!</v>
      </c>
      <c r="G210" s="130" t="e">
        <f>年齢別比較!G163/($C$5*3)</f>
        <v>#DIV/0!</v>
      </c>
      <c r="H210" s="130" t="e">
        <f>年齢別比較!H163/($C$5*3)</f>
        <v>#DIV/0!</v>
      </c>
      <c r="I210" s="130" t="e">
        <f>年齢別比較!I163/($C$5*3)</f>
        <v>#DIV/0!</v>
      </c>
      <c r="J210" s="130" t="e">
        <f>年齢別比較!J163/($C$5*3)</f>
        <v>#DIV/0!</v>
      </c>
      <c r="K210" s="130" t="e">
        <f>年齢別比較!K163/($C$5*3)</f>
        <v>#DIV/0!</v>
      </c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  <c r="AC210" s="127"/>
      <c r="AD210" s="127"/>
      <c r="AE210" s="127"/>
      <c r="AF210" s="127"/>
      <c r="AG210" s="127"/>
    </row>
    <row r="211" spans="1:33">
      <c r="A211" s="129" t="s">
        <v>432</v>
      </c>
      <c r="B211" s="130" t="e">
        <f>年齢別比較!B164/($D$5*3)</f>
        <v>#DIV/0!</v>
      </c>
      <c r="C211" s="130" t="e">
        <f>年齢別比較!C164/($D$5*3)</f>
        <v>#DIV/0!</v>
      </c>
      <c r="D211" s="130" t="e">
        <f>年齢別比較!D164/($D$5*3)</f>
        <v>#DIV/0!</v>
      </c>
      <c r="E211" s="130" t="e">
        <f>年齢別比較!E164/($D$5*3)</f>
        <v>#DIV/0!</v>
      </c>
      <c r="F211" s="130" t="e">
        <f>年齢別比較!F164/($D$5*3)</f>
        <v>#DIV/0!</v>
      </c>
      <c r="G211" s="130" t="e">
        <f>年齢別比較!G164/($D$5*3)</f>
        <v>#DIV/0!</v>
      </c>
      <c r="H211" s="130" t="e">
        <f>年齢別比較!H164/($D$5*3)</f>
        <v>#DIV/0!</v>
      </c>
      <c r="I211" s="130" t="e">
        <f>年齢別比較!I164/($D$5*3)</f>
        <v>#DIV/0!</v>
      </c>
      <c r="J211" s="130" t="e">
        <f>年齢別比較!J164/($D$5*3)</f>
        <v>#DIV/0!</v>
      </c>
      <c r="K211" s="130" t="e">
        <f>年齢別比較!K164/($D$5*3)</f>
        <v>#DIV/0!</v>
      </c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</row>
    <row r="212" spans="1:33">
      <c r="A212" s="129" t="s">
        <v>433</v>
      </c>
      <c r="B212" s="130" t="e">
        <f>年齢別比較!B165/($E$5*3)</f>
        <v>#DIV/0!</v>
      </c>
      <c r="C212" s="130" t="e">
        <f>年齢別比較!C165/($E$5*3)</f>
        <v>#DIV/0!</v>
      </c>
      <c r="D212" s="130" t="e">
        <f>年齢別比較!D165/($E$5*3)</f>
        <v>#DIV/0!</v>
      </c>
      <c r="E212" s="130" t="e">
        <f>年齢別比較!E165/($E$5*3)</f>
        <v>#DIV/0!</v>
      </c>
      <c r="F212" s="130" t="e">
        <f>年齢別比較!F165/($E$5*3)</f>
        <v>#DIV/0!</v>
      </c>
      <c r="G212" s="130" t="e">
        <f>年齢別比較!G165/($E$5*3)</f>
        <v>#DIV/0!</v>
      </c>
      <c r="H212" s="130" t="e">
        <f>年齢別比較!H165/($E$5*3)</f>
        <v>#DIV/0!</v>
      </c>
      <c r="I212" s="130" t="e">
        <f>年齢別比較!I165/($E$5*3)</f>
        <v>#DIV/0!</v>
      </c>
      <c r="J212" s="130" t="e">
        <f>年齢別比較!J165/($E$5*3)</f>
        <v>#DIV/0!</v>
      </c>
      <c r="K212" s="130" t="e">
        <f>年齢別比較!K165/($E$5*3)</f>
        <v>#DIV/0!</v>
      </c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  <c r="AC212" s="127"/>
      <c r="AD212" s="127"/>
      <c r="AE212" s="127"/>
      <c r="AF212" s="127"/>
      <c r="AG212" s="127"/>
    </row>
    <row r="213" spans="1:33" ht="14.25" thickBot="1">
      <c r="A213" s="129" t="s">
        <v>434</v>
      </c>
      <c r="B213" s="130" t="e">
        <f>年齢別比較!B166/($F$5*3)</f>
        <v>#DIV/0!</v>
      </c>
      <c r="C213" s="130" t="e">
        <f>年齢別比較!C166/($F$5*3)</f>
        <v>#DIV/0!</v>
      </c>
      <c r="D213" s="130" t="e">
        <f>年齢別比較!D166/($F$5*3)</f>
        <v>#DIV/0!</v>
      </c>
      <c r="E213" s="130" t="e">
        <f>年齢別比較!E166/($F$5*3)</f>
        <v>#DIV/0!</v>
      </c>
      <c r="F213" s="130" t="e">
        <f>年齢別比較!F166/($F$5*3)</f>
        <v>#DIV/0!</v>
      </c>
      <c r="G213" s="130" t="e">
        <f>年齢別比較!G166/($F$5*3)</f>
        <v>#DIV/0!</v>
      </c>
      <c r="H213" s="130" t="e">
        <f>年齢別比較!H166/($F$5*3)</f>
        <v>#DIV/0!</v>
      </c>
      <c r="I213" s="130" t="e">
        <f>年齢別比較!I166/($F$5*3)</f>
        <v>#DIV/0!</v>
      </c>
      <c r="J213" s="130" t="e">
        <f>年齢別比較!J166/($F$5*3)</f>
        <v>#DIV/0!</v>
      </c>
      <c r="K213" s="130" t="e">
        <f>年齢別比較!K166/($F$5*3)</f>
        <v>#DIV/0!</v>
      </c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  <c r="AC213" s="127"/>
      <c r="AD213" s="127"/>
      <c r="AE213" s="127"/>
      <c r="AF213" s="127"/>
      <c r="AG213" s="127"/>
    </row>
    <row r="214" spans="1:33">
      <c r="A214" s="131" t="s">
        <v>298</v>
      </c>
      <c r="B214" s="132" t="e">
        <f>男女別比較!B65/($B$3*3)</f>
        <v>#DIV/0!</v>
      </c>
      <c r="C214" s="132" t="e">
        <f>男女別比較!C65/($B$3*3)</f>
        <v>#DIV/0!</v>
      </c>
      <c r="D214" s="132" t="e">
        <f>男女別比較!D65/($B$3*3)</f>
        <v>#DIV/0!</v>
      </c>
      <c r="E214" s="132" t="e">
        <f>男女別比較!E65/($B$3*3)</f>
        <v>#DIV/0!</v>
      </c>
      <c r="F214" s="132" t="e">
        <f>男女別比較!F65/($B$3*3)</f>
        <v>#DIV/0!</v>
      </c>
      <c r="G214" s="132" t="e">
        <f>男女別比較!G65/($B$3*3)</f>
        <v>#DIV/0!</v>
      </c>
      <c r="H214" s="132" t="e">
        <f>男女別比較!H65/($B$3*3)</f>
        <v>#DIV/0!</v>
      </c>
      <c r="I214" s="132" t="e">
        <f>男女別比較!I65/($B$3*3)</f>
        <v>#DIV/0!</v>
      </c>
      <c r="J214" s="132" t="e">
        <f>男女別比較!J65/($B$3*3)</f>
        <v>#DIV/0!</v>
      </c>
      <c r="K214" s="132" t="e">
        <f>男女別比較!K65/($B$3*3)</f>
        <v>#DIV/0!</v>
      </c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  <c r="AC214" s="127"/>
      <c r="AD214" s="127"/>
      <c r="AE214" s="127"/>
      <c r="AF214" s="127"/>
      <c r="AG214" s="127"/>
    </row>
    <row r="215" spans="1:33" ht="14.25" thickBot="1">
      <c r="A215" s="133" t="s">
        <v>299</v>
      </c>
      <c r="B215" s="134" t="e">
        <f>男女別比較!B69/($C$3*3)</f>
        <v>#DIV/0!</v>
      </c>
      <c r="C215" s="134" t="e">
        <f>男女別比較!C69/($C$3*3)</f>
        <v>#DIV/0!</v>
      </c>
      <c r="D215" s="134" t="e">
        <f>男女別比較!D69/($C$3*3)</f>
        <v>#DIV/0!</v>
      </c>
      <c r="E215" s="134" t="e">
        <f>男女別比較!E69/($C$3*3)</f>
        <v>#DIV/0!</v>
      </c>
      <c r="F215" s="134" t="e">
        <f>男女別比較!F69/($C$3*3)</f>
        <v>#DIV/0!</v>
      </c>
      <c r="G215" s="134" t="e">
        <f>男女別比較!G69/($C$3*3)</f>
        <v>#DIV/0!</v>
      </c>
      <c r="H215" s="134" t="e">
        <f>男女別比較!H69/($C$3*3)</f>
        <v>#DIV/0!</v>
      </c>
      <c r="I215" s="134" t="e">
        <f>男女別比較!I69/($C$3*3)</f>
        <v>#DIV/0!</v>
      </c>
      <c r="J215" s="134" t="e">
        <f>男女別比較!J69/($C$3*3)</f>
        <v>#DIV/0!</v>
      </c>
      <c r="K215" s="134" t="e">
        <f>男女別比較!K69/($C$3*3)</f>
        <v>#DIV/0!</v>
      </c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  <c r="AC215" s="127"/>
      <c r="AD215" s="127"/>
      <c r="AE215" s="127"/>
      <c r="AF215" s="127"/>
      <c r="AG215" s="127"/>
    </row>
    <row r="216" spans="1:33" ht="27">
      <c r="A216" s="124"/>
      <c r="B216" s="125" t="s">
        <v>278</v>
      </c>
      <c r="C216" s="125" t="s">
        <v>279</v>
      </c>
      <c r="D216" s="125" t="s">
        <v>280</v>
      </c>
      <c r="E216" s="125" t="s">
        <v>281</v>
      </c>
      <c r="F216" s="126" t="s">
        <v>282</v>
      </c>
      <c r="G216" s="127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7"/>
      <c r="AC216" s="127"/>
      <c r="AD216" s="127"/>
      <c r="AE216" s="127"/>
      <c r="AF216" s="127"/>
      <c r="AG216" s="127"/>
    </row>
    <row r="217" spans="1:33">
      <c r="A217" s="129" t="str">
        <f>年齢別比較!A168</f>
        <v>学園財政</v>
      </c>
      <c r="B217" s="130" t="e">
        <f>年齢別比較!B168/$D$3</f>
        <v>#DIV/0!</v>
      </c>
      <c r="C217" s="130" t="e">
        <f>年齢別比較!C168/$D$3</f>
        <v>#DIV/0!</v>
      </c>
      <c r="D217" s="130" t="e">
        <f>年齢別比較!D168/$D$3</f>
        <v>#DIV/0!</v>
      </c>
      <c r="E217" s="130" t="e">
        <f>年齢別比較!E168/$D$3</f>
        <v>#DIV/0!</v>
      </c>
      <c r="F217" s="130" t="e">
        <f>年齢別比較!F168/$D$3</f>
        <v>#DIV/0!</v>
      </c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  <c r="AC217" s="127"/>
      <c r="AD217" s="127"/>
      <c r="AE217" s="127"/>
      <c r="AF217" s="127"/>
      <c r="AG217" s="127"/>
    </row>
    <row r="218" spans="1:33">
      <c r="A218" s="129" t="s">
        <v>75</v>
      </c>
      <c r="B218" s="130" t="e">
        <f>年齢別比較!B169/$B$5</f>
        <v>#DIV/0!</v>
      </c>
      <c r="C218" s="130" t="e">
        <f>年齢別比較!C169/$B$5</f>
        <v>#DIV/0!</v>
      </c>
      <c r="D218" s="130" t="e">
        <f>年齢別比較!D169/$B$5</f>
        <v>#DIV/0!</v>
      </c>
      <c r="E218" s="130" t="e">
        <f>年齢別比較!E169/$B$5</f>
        <v>#DIV/0!</v>
      </c>
      <c r="F218" s="130" t="e">
        <f>年齢別比較!F169/$B$5</f>
        <v>#DIV/0!</v>
      </c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D218" s="127"/>
      <c r="AE218" s="127"/>
      <c r="AF218" s="127"/>
      <c r="AG218" s="127"/>
    </row>
    <row r="219" spans="1:33">
      <c r="A219" s="129" t="s">
        <v>76</v>
      </c>
      <c r="B219" s="130" t="e">
        <f>年齢別比較!B170/$C$5</f>
        <v>#DIV/0!</v>
      </c>
      <c r="C219" s="130" t="e">
        <f>年齢別比較!C170/$C$5</f>
        <v>#DIV/0!</v>
      </c>
      <c r="D219" s="130" t="e">
        <f>年齢別比較!D170/$C$5</f>
        <v>#DIV/0!</v>
      </c>
      <c r="E219" s="130" t="e">
        <f>年齢別比較!E170/$C$5</f>
        <v>#DIV/0!</v>
      </c>
      <c r="F219" s="130" t="e">
        <f>年齢別比較!F170/$C$5</f>
        <v>#DIV/0!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</row>
    <row r="220" spans="1:33">
      <c r="A220" s="129" t="s">
        <v>77</v>
      </c>
      <c r="B220" s="130" t="e">
        <f>年齢別比較!B171/$D$5</f>
        <v>#DIV/0!</v>
      </c>
      <c r="C220" s="130" t="e">
        <f>年齢別比較!C171/$D$5</f>
        <v>#DIV/0!</v>
      </c>
      <c r="D220" s="130" t="e">
        <f>年齢別比較!D171/$D$5</f>
        <v>#DIV/0!</v>
      </c>
      <c r="E220" s="130" t="e">
        <f>年齢別比較!E171/$D$5</f>
        <v>#DIV/0!</v>
      </c>
      <c r="F220" s="130" t="e">
        <f>年齢別比較!F171/$D$5</f>
        <v>#DIV/0!</v>
      </c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  <c r="AD220" s="127"/>
      <c r="AE220" s="127"/>
      <c r="AF220" s="127"/>
      <c r="AG220" s="127"/>
    </row>
    <row r="221" spans="1:33">
      <c r="A221" s="129" t="s">
        <v>78</v>
      </c>
      <c r="B221" s="130" t="e">
        <f>年齢別比較!B172/$E$5</f>
        <v>#DIV/0!</v>
      </c>
      <c r="C221" s="130" t="e">
        <f>年齢別比較!C172/$E$5</f>
        <v>#DIV/0!</v>
      </c>
      <c r="D221" s="130" t="e">
        <f>年齢別比較!D172/$E$5</f>
        <v>#DIV/0!</v>
      </c>
      <c r="E221" s="130" t="e">
        <f>年齢別比較!E172/$E$5</f>
        <v>#DIV/0!</v>
      </c>
      <c r="F221" s="130" t="e">
        <f>年齢別比較!F172/$E$5</f>
        <v>#DIV/0!</v>
      </c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</row>
    <row r="222" spans="1:33" ht="14.25" thickBot="1">
      <c r="A222" s="133" t="s">
        <v>79</v>
      </c>
      <c r="B222" s="130" t="e">
        <f>年齢別比較!B173/$F$5</f>
        <v>#DIV/0!</v>
      </c>
      <c r="C222" s="130" t="e">
        <f>年齢別比較!C173/$F$5</f>
        <v>#DIV/0!</v>
      </c>
      <c r="D222" s="130" t="e">
        <f>年齢別比較!D173/$F$5</f>
        <v>#DIV/0!</v>
      </c>
      <c r="E222" s="130" t="e">
        <f>年齢別比較!E173/$F$5</f>
        <v>#DIV/0!</v>
      </c>
      <c r="F222" s="130" t="e">
        <f>年齢別比較!F173/$F$5</f>
        <v>#DIV/0!</v>
      </c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</row>
    <row r="223" spans="1:33">
      <c r="A223" s="131" t="s">
        <v>164</v>
      </c>
      <c r="B223" s="132" t="e">
        <f>男女別比較!B70/$B$3</f>
        <v>#DIV/0!</v>
      </c>
      <c r="C223" s="132" t="e">
        <f>男女別比較!C70/$B$3</f>
        <v>#DIV/0!</v>
      </c>
      <c r="D223" s="132" t="e">
        <f>男女別比較!D70/$B$3</f>
        <v>#DIV/0!</v>
      </c>
      <c r="E223" s="132" t="e">
        <f>男女別比較!E70/$B$3</f>
        <v>#DIV/0!</v>
      </c>
      <c r="F223" s="132" t="e">
        <f>男女別比較!F70/$B$3</f>
        <v>#DIV/0!</v>
      </c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  <c r="AE223" s="127"/>
      <c r="AF223" s="127"/>
      <c r="AG223" s="127"/>
    </row>
    <row r="224" spans="1:33" ht="14.25" thickBot="1">
      <c r="A224" s="141" t="s">
        <v>165</v>
      </c>
      <c r="B224" s="142" t="e">
        <f>男女別比較!B71/$C$3</f>
        <v>#DIV/0!</v>
      </c>
      <c r="C224" s="142" t="e">
        <f>男女別比較!C71/$C$3</f>
        <v>#DIV/0!</v>
      </c>
      <c r="D224" s="142" t="e">
        <f>男女別比較!D71/$C$3</f>
        <v>#DIV/0!</v>
      </c>
      <c r="E224" s="142" t="e">
        <f>男女別比較!E71/$C$3</f>
        <v>#DIV/0!</v>
      </c>
      <c r="F224" s="142" t="e">
        <f>男女別比較!F71/$C$3</f>
        <v>#DIV/0!</v>
      </c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</row>
    <row r="225" spans="1:33" s="20" customFormat="1" ht="54">
      <c r="A225" s="124"/>
      <c r="B225" s="125" t="s">
        <v>283</v>
      </c>
      <c r="C225" s="125" t="s">
        <v>391</v>
      </c>
      <c r="D225" s="125" t="s">
        <v>478</v>
      </c>
      <c r="E225" s="125" t="s">
        <v>284</v>
      </c>
      <c r="F225" s="125" t="s">
        <v>285</v>
      </c>
      <c r="G225" s="125" t="s">
        <v>286</v>
      </c>
      <c r="H225" s="125" t="s">
        <v>451</v>
      </c>
      <c r="I225" s="125" t="s">
        <v>288</v>
      </c>
      <c r="J225" s="125" t="s">
        <v>289</v>
      </c>
      <c r="K225" s="125" t="s">
        <v>356</v>
      </c>
      <c r="L225" s="125" t="s">
        <v>290</v>
      </c>
      <c r="M225" s="125" t="s">
        <v>448</v>
      </c>
      <c r="N225" s="125" t="s">
        <v>291</v>
      </c>
      <c r="O225" s="125" t="s">
        <v>292</v>
      </c>
      <c r="P225" s="125" t="s">
        <v>363</v>
      </c>
      <c r="Q225" s="125" t="s">
        <v>293</v>
      </c>
      <c r="R225" s="125" t="s">
        <v>295</v>
      </c>
      <c r="S225" s="125" t="s">
        <v>296</v>
      </c>
      <c r="T225" s="125" t="s">
        <v>392</v>
      </c>
      <c r="U225" s="147" t="s">
        <v>362</v>
      </c>
      <c r="V225" s="147" t="s">
        <v>361</v>
      </c>
      <c r="W225" s="125" t="s">
        <v>409</v>
      </c>
      <c r="X225" s="125" t="s">
        <v>450</v>
      </c>
      <c r="Y225" s="125" t="s">
        <v>360</v>
      </c>
      <c r="Z225" s="125" t="s">
        <v>359</v>
      </c>
      <c r="AA225" s="125" t="s">
        <v>294</v>
      </c>
      <c r="AB225" s="125" t="s">
        <v>358</v>
      </c>
      <c r="AC225" s="126" t="s">
        <v>297</v>
      </c>
      <c r="AD225" s="126" t="s">
        <v>477</v>
      </c>
      <c r="AE225" s="126" t="s">
        <v>449</v>
      </c>
      <c r="AF225" s="126" t="s">
        <v>475</v>
      </c>
      <c r="AG225" s="126" t="s">
        <v>357</v>
      </c>
    </row>
    <row r="226" spans="1:33">
      <c r="A226" s="129" t="str">
        <f>年齢別比較!A175</f>
        <v>社会問題1位</v>
      </c>
      <c r="B226" s="130" t="e">
        <f>年齢別比較!B175/$D$3</f>
        <v>#DIV/0!</v>
      </c>
      <c r="C226" s="130" t="e">
        <f>年齢別比較!C175/$D$3</f>
        <v>#DIV/0!</v>
      </c>
      <c r="D226" s="130" t="e">
        <f>年齢別比較!D175/$D$3</f>
        <v>#DIV/0!</v>
      </c>
      <c r="E226" s="130" t="e">
        <f>年齢別比較!E175/$D$3</f>
        <v>#DIV/0!</v>
      </c>
      <c r="F226" s="130" t="e">
        <f>年齢別比較!F175/$D$3</f>
        <v>#DIV/0!</v>
      </c>
      <c r="G226" s="130" t="e">
        <f>年齢別比較!G175/$D$3</f>
        <v>#DIV/0!</v>
      </c>
      <c r="H226" s="130" t="e">
        <f>年齢別比較!H175/$D$3</f>
        <v>#DIV/0!</v>
      </c>
      <c r="I226" s="130" t="e">
        <f>年齢別比較!I175/$D$3</f>
        <v>#DIV/0!</v>
      </c>
      <c r="J226" s="130" t="e">
        <f>年齢別比較!J175/$D$3</f>
        <v>#DIV/0!</v>
      </c>
      <c r="K226" s="130" t="e">
        <f>年齢別比較!K175/$D$3</f>
        <v>#DIV/0!</v>
      </c>
      <c r="L226" s="130" t="e">
        <f>年齢別比較!L175/$D$3</f>
        <v>#DIV/0!</v>
      </c>
      <c r="M226" s="130" t="e">
        <f>年齢別比較!M175/$D$3</f>
        <v>#DIV/0!</v>
      </c>
      <c r="N226" s="130" t="e">
        <f>年齢別比較!N175/$D$3</f>
        <v>#DIV/0!</v>
      </c>
      <c r="O226" s="130" t="e">
        <f>年齢別比較!O175/$D$3</f>
        <v>#DIV/0!</v>
      </c>
      <c r="P226" s="130" t="e">
        <f>年齢別比較!P175/$D$3</f>
        <v>#DIV/0!</v>
      </c>
      <c r="Q226" s="130" t="e">
        <f>年齢別比較!Q175/$D$3</f>
        <v>#DIV/0!</v>
      </c>
      <c r="R226" s="130" t="e">
        <f>年齢別比較!R175/$D$3</f>
        <v>#DIV/0!</v>
      </c>
      <c r="S226" s="130" t="e">
        <f>年齢別比較!S175/$D$3</f>
        <v>#DIV/0!</v>
      </c>
      <c r="T226" s="130" t="e">
        <f>年齢別比較!T175/$D$3</f>
        <v>#DIV/0!</v>
      </c>
      <c r="U226" s="130" t="e">
        <f>年齢別比較!U175/$D$3</f>
        <v>#DIV/0!</v>
      </c>
      <c r="V226" s="130" t="e">
        <f>年齢別比較!V175/$D$3</f>
        <v>#DIV/0!</v>
      </c>
      <c r="W226" s="130" t="e">
        <f>年齢別比較!W175/$D$3</f>
        <v>#DIV/0!</v>
      </c>
      <c r="X226" s="130" t="e">
        <f>年齢別比較!X175/$D$3</f>
        <v>#DIV/0!</v>
      </c>
      <c r="Y226" s="130" t="e">
        <f>年齢別比較!Y175/$D$3</f>
        <v>#DIV/0!</v>
      </c>
      <c r="Z226" s="130" t="e">
        <f>年齢別比較!Z175/$D$3</f>
        <v>#DIV/0!</v>
      </c>
      <c r="AA226" s="130" t="e">
        <f>年齢別比較!AA175/$D$3</f>
        <v>#DIV/0!</v>
      </c>
      <c r="AB226" s="130" t="e">
        <f>年齢別比較!AB175/$D$3</f>
        <v>#DIV/0!</v>
      </c>
      <c r="AC226" s="130" t="e">
        <f>年齢別比較!AC175/$D$3</f>
        <v>#DIV/0!</v>
      </c>
      <c r="AD226" s="130" t="e">
        <f>年齢別比較!AD175/$D$3</f>
        <v>#DIV/0!</v>
      </c>
      <c r="AE226" s="130" t="e">
        <f>年齢別比較!AE175/$D$3</f>
        <v>#DIV/0!</v>
      </c>
      <c r="AF226" s="130" t="e">
        <f>年齢別比較!AF175/$D$3</f>
        <v>#DIV/0!</v>
      </c>
      <c r="AG226" s="130" t="e">
        <f>年齢別比較!AG175/$D$3</f>
        <v>#DIV/0!</v>
      </c>
    </row>
    <row r="227" spans="1:33">
      <c r="A227" s="129" t="str">
        <f>年齢別比較!A176</f>
        <v>社会問題2位</v>
      </c>
      <c r="B227" s="130" t="e">
        <f>年齢別比較!B176/$D$3</f>
        <v>#DIV/0!</v>
      </c>
      <c r="C227" s="130" t="e">
        <f>年齢別比較!C176/$D$3</f>
        <v>#DIV/0!</v>
      </c>
      <c r="D227" s="130" t="e">
        <f>年齢別比較!D176/$D$3</f>
        <v>#DIV/0!</v>
      </c>
      <c r="E227" s="130" t="e">
        <f>年齢別比較!E176/$D$3</f>
        <v>#DIV/0!</v>
      </c>
      <c r="F227" s="130" t="e">
        <f>年齢別比較!F176/$D$3</f>
        <v>#DIV/0!</v>
      </c>
      <c r="G227" s="130" t="e">
        <f>年齢別比較!G176/$D$3</f>
        <v>#DIV/0!</v>
      </c>
      <c r="H227" s="130" t="e">
        <f>年齢別比較!H176/$D$3</f>
        <v>#DIV/0!</v>
      </c>
      <c r="I227" s="130" t="e">
        <f>年齢別比較!I176/$D$3</f>
        <v>#DIV/0!</v>
      </c>
      <c r="J227" s="130" t="e">
        <f>年齢別比較!J176/$D$3</f>
        <v>#DIV/0!</v>
      </c>
      <c r="K227" s="130" t="e">
        <f>年齢別比較!K176/$D$3</f>
        <v>#DIV/0!</v>
      </c>
      <c r="L227" s="130" t="e">
        <f>年齢別比較!L176/$D$3</f>
        <v>#DIV/0!</v>
      </c>
      <c r="M227" s="130" t="e">
        <f>年齢別比較!M176/$D$3</f>
        <v>#DIV/0!</v>
      </c>
      <c r="N227" s="130" t="e">
        <f>年齢別比較!N176/$D$3</f>
        <v>#DIV/0!</v>
      </c>
      <c r="O227" s="130" t="e">
        <f>年齢別比較!O176/$D$3</f>
        <v>#DIV/0!</v>
      </c>
      <c r="P227" s="130" t="e">
        <f>年齢別比較!P176/$D$3</f>
        <v>#DIV/0!</v>
      </c>
      <c r="Q227" s="130" t="e">
        <f>年齢別比較!Q176/$D$3</f>
        <v>#DIV/0!</v>
      </c>
      <c r="R227" s="130" t="e">
        <f>年齢別比較!R176/$D$3</f>
        <v>#DIV/0!</v>
      </c>
      <c r="S227" s="130" t="e">
        <f>年齢別比較!S176/$D$3</f>
        <v>#DIV/0!</v>
      </c>
      <c r="T227" s="130" t="e">
        <f>年齢別比較!T176/$D$3</f>
        <v>#DIV/0!</v>
      </c>
      <c r="U227" s="130" t="e">
        <f>年齢別比較!U176/$D$3</f>
        <v>#DIV/0!</v>
      </c>
      <c r="V227" s="130" t="e">
        <f>年齢別比較!V176/$D$3</f>
        <v>#DIV/0!</v>
      </c>
      <c r="W227" s="130" t="e">
        <f>年齢別比較!W176/$D$3</f>
        <v>#DIV/0!</v>
      </c>
      <c r="X227" s="130" t="e">
        <f>年齢別比較!X176/$D$3</f>
        <v>#DIV/0!</v>
      </c>
      <c r="Y227" s="130" t="e">
        <f>年齢別比較!Y176/$D$3</f>
        <v>#DIV/0!</v>
      </c>
      <c r="Z227" s="130" t="e">
        <f>年齢別比較!Z176/$D$3</f>
        <v>#DIV/0!</v>
      </c>
      <c r="AA227" s="130" t="e">
        <f>年齢別比較!AA176/$D$3</f>
        <v>#DIV/0!</v>
      </c>
      <c r="AB227" s="130" t="e">
        <f>年齢別比較!AB176/$D$3</f>
        <v>#DIV/0!</v>
      </c>
      <c r="AC227" s="130" t="e">
        <f>年齢別比較!AC176/$D$3</f>
        <v>#DIV/0!</v>
      </c>
      <c r="AD227" s="130" t="e">
        <f>年齢別比較!AD176/$D$3</f>
        <v>#DIV/0!</v>
      </c>
      <c r="AE227" s="130" t="e">
        <f>年齢別比較!AE176/$D$3</f>
        <v>#DIV/0!</v>
      </c>
      <c r="AF227" s="130" t="e">
        <f>年齢別比較!AF176/$D$3</f>
        <v>#DIV/0!</v>
      </c>
      <c r="AG227" s="130" t="e">
        <f>年齢別比較!AG176/$D$3</f>
        <v>#DIV/0!</v>
      </c>
    </row>
    <row r="228" spans="1:33">
      <c r="A228" s="129" t="str">
        <f>年齢別比較!A177</f>
        <v>社会問題3位</v>
      </c>
      <c r="B228" s="130" t="e">
        <f>年齢別比較!B177/$D$3</f>
        <v>#DIV/0!</v>
      </c>
      <c r="C228" s="130" t="e">
        <f>年齢別比較!C177/$D$3</f>
        <v>#DIV/0!</v>
      </c>
      <c r="D228" s="130" t="e">
        <f>年齢別比較!D177/$D$3</f>
        <v>#DIV/0!</v>
      </c>
      <c r="E228" s="130" t="e">
        <f>年齢別比較!E177/$D$3</f>
        <v>#DIV/0!</v>
      </c>
      <c r="F228" s="130" t="e">
        <f>年齢別比較!F177/$D$3</f>
        <v>#DIV/0!</v>
      </c>
      <c r="G228" s="130" t="e">
        <f>年齢別比較!G177/$D$3</f>
        <v>#DIV/0!</v>
      </c>
      <c r="H228" s="130" t="e">
        <f>年齢別比較!H177/$D$3</f>
        <v>#DIV/0!</v>
      </c>
      <c r="I228" s="130" t="e">
        <f>年齢別比較!I177/$D$3</f>
        <v>#DIV/0!</v>
      </c>
      <c r="J228" s="130" t="e">
        <f>年齢別比較!J177/$D$3</f>
        <v>#DIV/0!</v>
      </c>
      <c r="K228" s="130" t="e">
        <f>年齢別比較!K177/$D$3</f>
        <v>#DIV/0!</v>
      </c>
      <c r="L228" s="130" t="e">
        <f>年齢別比較!L177/$D$3</f>
        <v>#DIV/0!</v>
      </c>
      <c r="M228" s="130" t="e">
        <f>年齢別比較!M177/$D$3</f>
        <v>#DIV/0!</v>
      </c>
      <c r="N228" s="130" t="e">
        <f>年齢別比較!N177/$D$3</f>
        <v>#DIV/0!</v>
      </c>
      <c r="O228" s="130" t="e">
        <f>年齢別比較!O177/$D$3</f>
        <v>#DIV/0!</v>
      </c>
      <c r="P228" s="130" t="e">
        <f>年齢別比較!P177/$D$3</f>
        <v>#DIV/0!</v>
      </c>
      <c r="Q228" s="130" t="e">
        <f>年齢別比較!Q177/$D$3</f>
        <v>#DIV/0!</v>
      </c>
      <c r="R228" s="130" t="e">
        <f>年齢別比較!R177/$D$3</f>
        <v>#DIV/0!</v>
      </c>
      <c r="S228" s="130" t="e">
        <f>年齢別比較!S177/$D$3</f>
        <v>#DIV/0!</v>
      </c>
      <c r="T228" s="130" t="e">
        <f>年齢別比較!T177/$D$3</f>
        <v>#DIV/0!</v>
      </c>
      <c r="U228" s="130" t="e">
        <f>年齢別比較!U177/$D$3</f>
        <v>#DIV/0!</v>
      </c>
      <c r="V228" s="130" t="e">
        <f>年齢別比較!V177/$D$3</f>
        <v>#DIV/0!</v>
      </c>
      <c r="W228" s="130" t="e">
        <f>年齢別比較!W177/$D$3</f>
        <v>#DIV/0!</v>
      </c>
      <c r="X228" s="130" t="e">
        <f>年齢別比較!X177/$D$3</f>
        <v>#DIV/0!</v>
      </c>
      <c r="Y228" s="130" t="e">
        <f>年齢別比較!Y177/$D$3</f>
        <v>#DIV/0!</v>
      </c>
      <c r="Z228" s="130" t="e">
        <f>年齢別比較!Z177/$D$3</f>
        <v>#DIV/0!</v>
      </c>
      <c r="AA228" s="130" t="e">
        <f>年齢別比較!AA177/$D$3</f>
        <v>#DIV/0!</v>
      </c>
      <c r="AB228" s="130" t="e">
        <f>年齢別比較!AB177/$D$3</f>
        <v>#DIV/0!</v>
      </c>
      <c r="AC228" s="130" t="e">
        <f>年齢別比較!AC177/$D$3</f>
        <v>#DIV/0!</v>
      </c>
      <c r="AD228" s="130" t="e">
        <f>年齢別比較!AD177/$D$3</f>
        <v>#DIV/0!</v>
      </c>
      <c r="AE228" s="130" t="e">
        <f>年齢別比較!AE177/$D$3</f>
        <v>#DIV/0!</v>
      </c>
      <c r="AF228" s="130" t="e">
        <f>年齢別比較!AF177/$D$3</f>
        <v>#DIV/0!</v>
      </c>
      <c r="AG228" s="130" t="e">
        <f>年齢別比較!AG177/$D$3</f>
        <v>#DIV/0!</v>
      </c>
    </row>
    <row r="229" spans="1:33">
      <c r="A229" s="129" t="str">
        <f>年齢別比較!A178</f>
        <v>社会問題4位</v>
      </c>
      <c r="B229" s="130" t="e">
        <f>年齢別比較!B178/$D$3</f>
        <v>#DIV/0!</v>
      </c>
      <c r="C229" s="130" t="e">
        <f>年齢別比較!C178/$D$3</f>
        <v>#DIV/0!</v>
      </c>
      <c r="D229" s="130" t="e">
        <f>年齢別比較!D178/$D$3</f>
        <v>#DIV/0!</v>
      </c>
      <c r="E229" s="130" t="e">
        <f>年齢別比較!E178/$D$3</f>
        <v>#DIV/0!</v>
      </c>
      <c r="F229" s="130" t="e">
        <f>年齢別比較!F178/$D$3</f>
        <v>#DIV/0!</v>
      </c>
      <c r="G229" s="130" t="e">
        <f>年齢別比較!G178/$D$3</f>
        <v>#DIV/0!</v>
      </c>
      <c r="H229" s="130" t="e">
        <f>年齢別比較!H178/$D$3</f>
        <v>#DIV/0!</v>
      </c>
      <c r="I229" s="130" t="e">
        <f>年齢別比較!I178/$D$3</f>
        <v>#DIV/0!</v>
      </c>
      <c r="J229" s="130" t="e">
        <f>年齢別比較!J178/$D$3</f>
        <v>#DIV/0!</v>
      </c>
      <c r="K229" s="130" t="e">
        <f>年齢別比較!K178/$D$3</f>
        <v>#DIV/0!</v>
      </c>
      <c r="L229" s="130" t="e">
        <f>年齢別比較!L178/$D$3</f>
        <v>#DIV/0!</v>
      </c>
      <c r="M229" s="130" t="e">
        <f>年齢別比較!M178/$D$3</f>
        <v>#DIV/0!</v>
      </c>
      <c r="N229" s="130" t="e">
        <f>年齢別比較!N178/$D$3</f>
        <v>#DIV/0!</v>
      </c>
      <c r="O229" s="130" t="e">
        <f>年齢別比較!O178/$D$3</f>
        <v>#DIV/0!</v>
      </c>
      <c r="P229" s="130" t="e">
        <f>年齢別比較!P178/$D$3</f>
        <v>#DIV/0!</v>
      </c>
      <c r="Q229" s="130" t="e">
        <f>年齢別比較!Q178/$D$3</f>
        <v>#DIV/0!</v>
      </c>
      <c r="R229" s="130" t="e">
        <f>年齢別比較!R178/$D$3</f>
        <v>#DIV/0!</v>
      </c>
      <c r="S229" s="130" t="e">
        <f>年齢別比較!S178/$D$3</f>
        <v>#DIV/0!</v>
      </c>
      <c r="T229" s="130" t="e">
        <f>年齢別比較!T178/$D$3</f>
        <v>#DIV/0!</v>
      </c>
      <c r="U229" s="130" t="e">
        <f>年齢別比較!U178/$D$3</f>
        <v>#DIV/0!</v>
      </c>
      <c r="V229" s="130" t="e">
        <f>年齢別比較!V178/$D$3</f>
        <v>#DIV/0!</v>
      </c>
      <c r="W229" s="130" t="e">
        <f>年齢別比較!W178/$D$3</f>
        <v>#DIV/0!</v>
      </c>
      <c r="X229" s="130" t="e">
        <f>年齢別比較!X178/$D$3</f>
        <v>#DIV/0!</v>
      </c>
      <c r="Y229" s="130" t="e">
        <f>年齢別比較!Y178/$D$3</f>
        <v>#DIV/0!</v>
      </c>
      <c r="Z229" s="130" t="e">
        <f>年齢別比較!Z178/$D$3</f>
        <v>#DIV/0!</v>
      </c>
      <c r="AA229" s="130" t="e">
        <f>年齢別比較!AA178/$D$3</f>
        <v>#DIV/0!</v>
      </c>
      <c r="AB229" s="130" t="e">
        <f>年齢別比較!AB178/$D$3</f>
        <v>#DIV/0!</v>
      </c>
      <c r="AC229" s="130" t="e">
        <f>年齢別比較!AC178/$D$3</f>
        <v>#DIV/0!</v>
      </c>
      <c r="AD229" s="130" t="e">
        <f>年齢別比較!AD178/$D$3</f>
        <v>#DIV/0!</v>
      </c>
      <c r="AE229" s="130" t="e">
        <f>年齢別比較!AE178/$D$3</f>
        <v>#DIV/0!</v>
      </c>
      <c r="AF229" s="130" t="e">
        <f>年齢別比較!AF178/$D$3</f>
        <v>#DIV/0!</v>
      </c>
      <c r="AG229" s="130" t="e">
        <f>年齢別比較!AG178/$D$3</f>
        <v>#DIV/0!</v>
      </c>
    </row>
    <row r="230" spans="1:33">
      <c r="A230" s="129" t="str">
        <f>年齢別比較!A179</f>
        <v>社会問題5位</v>
      </c>
      <c r="B230" s="130" t="e">
        <f>年齢別比較!B179/$D$3</f>
        <v>#DIV/0!</v>
      </c>
      <c r="C230" s="130" t="e">
        <f>年齢別比較!C179/$D$3</f>
        <v>#DIV/0!</v>
      </c>
      <c r="D230" s="130" t="e">
        <f>年齢別比較!D179/$D$3</f>
        <v>#DIV/0!</v>
      </c>
      <c r="E230" s="130" t="e">
        <f>年齢別比較!E179/$D$3</f>
        <v>#DIV/0!</v>
      </c>
      <c r="F230" s="130" t="e">
        <f>年齢別比較!F179/$D$3</f>
        <v>#DIV/0!</v>
      </c>
      <c r="G230" s="130" t="e">
        <f>年齢別比較!G179/$D$3</f>
        <v>#DIV/0!</v>
      </c>
      <c r="H230" s="130" t="e">
        <f>年齢別比較!H179/$D$3</f>
        <v>#DIV/0!</v>
      </c>
      <c r="I230" s="130" t="e">
        <f>年齢別比較!I179/$D$3</f>
        <v>#DIV/0!</v>
      </c>
      <c r="J230" s="130" t="e">
        <f>年齢別比較!J179/$D$3</f>
        <v>#DIV/0!</v>
      </c>
      <c r="K230" s="130" t="e">
        <f>年齢別比較!K179/$D$3</f>
        <v>#DIV/0!</v>
      </c>
      <c r="L230" s="130" t="e">
        <f>年齢別比較!L179/$D$3</f>
        <v>#DIV/0!</v>
      </c>
      <c r="M230" s="130" t="e">
        <f>年齢別比較!M179/$D$3</f>
        <v>#DIV/0!</v>
      </c>
      <c r="N230" s="130" t="e">
        <f>年齢別比較!N179/$D$3</f>
        <v>#DIV/0!</v>
      </c>
      <c r="O230" s="130" t="e">
        <f>年齢別比較!O179/$D$3</f>
        <v>#DIV/0!</v>
      </c>
      <c r="P230" s="130" t="e">
        <f>年齢別比較!P179/$D$3</f>
        <v>#DIV/0!</v>
      </c>
      <c r="Q230" s="130" t="e">
        <f>年齢別比較!Q179/$D$3</f>
        <v>#DIV/0!</v>
      </c>
      <c r="R230" s="130" t="e">
        <f>年齢別比較!R179/$D$3</f>
        <v>#DIV/0!</v>
      </c>
      <c r="S230" s="130" t="e">
        <f>年齢別比較!S179/$D$3</f>
        <v>#DIV/0!</v>
      </c>
      <c r="T230" s="130" t="e">
        <f>年齢別比較!T179/$D$3</f>
        <v>#DIV/0!</v>
      </c>
      <c r="U230" s="130" t="e">
        <f>年齢別比較!U179/$D$3</f>
        <v>#DIV/0!</v>
      </c>
      <c r="V230" s="130" t="e">
        <f>年齢別比較!V179/$D$3</f>
        <v>#DIV/0!</v>
      </c>
      <c r="W230" s="130" t="e">
        <f>年齢別比較!W179/$D$3</f>
        <v>#DIV/0!</v>
      </c>
      <c r="X230" s="130" t="e">
        <f>年齢別比較!X179/$D$3</f>
        <v>#DIV/0!</v>
      </c>
      <c r="Y230" s="130" t="e">
        <f>年齢別比較!Y179/$D$3</f>
        <v>#DIV/0!</v>
      </c>
      <c r="Z230" s="130" t="e">
        <f>年齢別比較!Z179/$D$3</f>
        <v>#DIV/0!</v>
      </c>
      <c r="AA230" s="130" t="e">
        <f>年齢別比較!AA179/$D$3</f>
        <v>#DIV/0!</v>
      </c>
      <c r="AB230" s="130" t="e">
        <f>年齢別比較!AB179/$D$3</f>
        <v>#DIV/0!</v>
      </c>
      <c r="AC230" s="130" t="e">
        <f>年齢別比較!AC179/$D$3</f>
        <v>#DIV/0!</v>
      </c>
      <c r="AD230" s="130" t="e">
        <f>年齢別比較!AD179/$D$3</f>
        <v>#DIV/0!</v>
      </c>
      <c r="AE230" s="130" t="e">
        <f>年齢別比較!AE179/$D$3</f>
        <v>#DIV/0!</v>
      </c>
      <c r="AF230" s="130" t="e">
        <f>年齢別比較!AF179/$D$3</f>
        <v>#DIV/0!</v>
      </c>
      <c r="AG230" s="130" t="e">
        <f>年齢別比較!AG179/$D$3</f>
        <v>#DIV/0!</v>
      </c>
    </row>
    <row r="231" spans="1:33">
      <c r="A231" s="129" t="str">
        <f>年齢別比較!A180</f>
        <v>社会加重</v>
      </c>
      <c r="B231" s="148" t="e">
        <f>年齢別比較!B180/($D$3*5)</f>
        <v>#DIV/0!</v>
      </c>
      <c r="C231" s="148" t="e">
        <f>年齢別比較!C180/($D$3*5)</f>
        <v>#DIV/0!</v>
      </c>
      <c r="D231" s="148" t="e">
        <f>年齢別比較!D180/($D$3*5)</f>
        <v>#DIV/0!</v>
      </c>
      <c r="E231" s="148" t="e">
        <f>年齢別比較!E180/($D$3*5)</f>
        <v>#DIV/0!</v>
      </c>
      <c r="F231" s="148" t="e">
        <f>年齢別比較!F180/($D$3*5)</f>
        <v>#DIV/0!</v>
      </c>
      <c r="G231" s="148" t="e">
        <f>年齢別比較!G180/($D$3*5)</f>
        <v>#DIV/0!</v>
      </c>
      <c r="H231" s="148" t="e">
        <f>年齢別比較!H180/($D$3*5)</f>
        <v>#DIV/0!</v>
      </c>
      <c r="I231" s="148" t="e">
        <f>年齢別比較!I180/($D$3*5)</f>
        <v>#DIV/0!</v>
      </c>
      <c r="J231" s="148" t="e">
        <f>年齢別比較!J180/($D$3*5)</f>
        <v>#DIV/0!</v>
      </c>
      <c r="K231" s="148" t="e">
        <f>年齢別比較!K180/($D$3*5)</f>
        <v>#DIV/0!</v>
      </c>
      <c r="L231" s="148" t="e">
        <f>年齢別比較!L180/($D$3*5)</f>
        <v>#DIV/0!</v>
      </c>
      <c r="M231" s="148" t="e">
        <f>年齢別比較!M180/($D$3*5)</f>
        <v>#DIV/0!</v>
      </c>
      <c r="N231" s="148" t="e">
        <f>年齢別比較!N180/($D$3*5)</f>
        <v>#DIV/0!</v>
      </c>
      <c r="O231" s="148" t="e">
        <f>年齢別比較!O180/($D$3*5)</f>
        <v>#DIV/0!</v>
      </c>
      <c r="P231" s="148" t="e">
        <f>年齢別比較!P180/($D$3*5)</f>
        <v>#DIV/0!</v>
      </c>
      <c r="Q231" s="148" t="e">
        <f>年齢別比較!Q180/($D$3*5)</f>
        <v>#DIV/0!</v>
      </c>
      <c r="R231" s="148" t="e">
        <f>年齢別比較!R180/($D$3*5)</f>
        <v>#DIV/0!</v>
      </c>
      <c r="S231" s="148" t="e">
        <f>年齢別比較!S180/($D$3*5)</f>
        <v>#DIV/0!</v>
      </c>
      <c r="T231" s="148" t="e">
        <f>年齢別比較!T180/($D$3*5)</f>
        <v>#DIV/0!</v>
      </c>
      <c r="U231" s="148" t="e">
        <f>年齢別比較!U180/($D$3*5)</f>
        <v>#DIV/0!</v>
      </c>
      <c r="V231" s="148" t="e">
        <f>年齢別比較!V180/($D$3*5)</f>
        <v>#DIV/0!</v>
      </c>
      <c r="W231" s="148" t="e">
        <f>年齢別比較!W180/($D$3*5)</f>
        <v>#DIV/0!</v>
      </c>
      <c r="X231" s="148" t="e">
        <f>年齢別比較!X180/($D$3*5)</f>
        <v>#DIV/0!</v>
      </c>
      <c r="Y231" s="148" t="e">
        <f>年齢別比較!Y180/($D$3*5)</f>
        <v>#DIV/0!</v>
      </c>
      <c r="Z231" s="148" t="e">
        <f>年齢別比較!Z180/($D$3*5)</f>
        <v>#DIV/0!</v>
      </c>
      <c r="AA231" s="148" t="e">
        <f>年齢別比較!AA180/($D$3*5)</f>
        <v>#DIV/0!</v>
      </c>
      <c r="AB231" s="148" t="e">
        <f>年齢別比較!AB180/($D$3*5)</f>
        <v>#DIV/0!</v>
      </c>
      <c r="AC231" s="148" t="e">
        <f>年齢別比較!AC180/($D$3*5)</f>
        <v>#DIV/0!</v>
      </c>
      <c r="AD231" s="148" t="e">
        <f>年齢別比較!AD180/($D$3*5)</f>
        <v>#DIV/0!</v>
      </c>
      <c r="AE231" s="148" t="e">
        <f>年齢別比較!AE180/($D$3*5)</f>
        <v>#DIV/0!</v>
      </c>
      <c r="AF231" s="148" t="e">
        <f>年齢別比較!AF180/($D$3*5)</f>
        <v>#DIV/0!</v>
      </c>
      <c r="AG231" s="148" t="e">
        <f>年齢別比較!AG180/($D$3*5)</f>
        <v>#DIV/0!</v>
      </c>
    </row>
    <row r="232" spans="1:33">
      <c r="A232" s="129" t="s">
        <v>435</v>
      </c>
      <c r="B232" s="130" t="e">
        <f>年齢別比較!B181/$B$5</f>
        <v>#DIV/0!</v>
      </c>
      <c r="C232" s="130" t="e">
        <f>年齢別比較!C181/$B$5</f>
        <v>#DIV/0!</v>
      </c>
      <c r="D232" s="130" t="e">
        <f>年齢別比較!D181/$B$5</f>
        <v>#DIV/0!</v>
      </c>
      <c r="E232" s="130" t="e">
        <f>年齢別比較!E181/$B$5</f>
        <v>#DIV/0!</v>
      </c>
      <c r="F232" s="130" t="e">
        <f>年齢別比較!F181/$B$5</f>
        <v>#DIV/0!</v>
      </c>
      <c r="G232" s="130" t="e">
        <f>年齢別比較!G181/$B$5</f>
        <v>#DIV/0!</v>
      </c>
      <c r="H232" s="130" t="e">
        <f>年齢別比較!H181/$B$5</f>
        <v>#DIV/0!</v>
      </c>
      <c r="I232" s="130" t="e">
        <f>年齢別比較!I181/$B$5</f>
        <v>#DIV/0!</v>
      </c>
      <c r="J232" s="130" t="e">
        <f>年齢別比較!J181/$B$5</f>
        <v>#DIV/0!</v>
      </c>
      <c r="K232" s="130" t="e">
        <f>年齢別比較!K181/$B$5</f>
        <v>#DIV/0!</v>
      </c>
      <c r="L232" s="130" t="e">
        <f>年齢別比較!L181/$B$5</f>
        <v>#DIV/0!</v>
      </c>
      <c r="M232" s="130" t="e">
        <f>年齢別比較!M181/$B$5</f>
        <v>#DIV/0!</v>
      </c>
      <c r="N232" s="130" t="e">
        <f>年齢別比較!N181/$B$5</f>
        <v>#DIV/0!</v>
      </c>
      <c r="O232" s="130" t="e">
        <f>年齢別比較!O181/$B$5</f>
        <v>#DIV/0!</v>
      </c>
      <c r="P232" s="130" t="e">
        <f>年齢別比較!P181/$B$5</f>
        <v>#DIV/0!</v>
      </c>
      <c r="Q232" s="130" t="e">
        <f>年齢別比較!Q181/$B$5</f>
        <v>#DIV/0!</v>
      </c>
      <c r="R232" s="130" t="e">
        <f>年齢別比較!R181/$B$5</f>
        <v>#DIV/0!</v>
      </c>
      <c r="S232" s="130" t="e">
        <f>年齢別比較!S181/$B$5</f>
        <v>#DIV/0!</v>
      </c>
      <c r="T232" s="130" t="e">
        <f>年齢別比較!T181/$B$5</f>
        <v>#DIV/0!</v>
      </c>
      <c r="U232" s="130" t="e">
        <f>年齢別比較!U181/$B$5</f>
        <v>#DIV/0!</v>
      </c>
      <c r="V232" s="130" t="e">
        <f>年齢別比較!V181/$B$5</f>
        <v>#DIV/0!</v>
      </c>
      <c r="W232" s="130" t="e">
        <f>年齢別比較!W181/$B$5</f>
        <v>#DIV/0!</v>
      </c>
      <c r="X232" s="130" t="e">
        <f>年齢別比較!X181/$B$5</f>
        <v>#DIV/0!</v>
      </c>
      <c r="Y232" s="130" t="e">
        <f>年齢別比較!Y181/$B$5</f>
        <v>#DIV/0!</v>
      </c>
      <c r="Z232" s="130" t="e">
        <f>年齢別比較!Z181/$B$5</f>
        <v>#DIV/0!</v>
      </c>
      <c r="AA232" s="130" t="e">
        <f>年齢別比較!AA181/$B$5</f>
        <v>#DIV/0!</v>
      </c>
      <c r="AB232" s="130" t="e">
        <f>年齢別比較!AB181/$B$5</f>
        <v>#DIV/0!</v>
      </c>
      <c r="AC232" s="130" t="e">
        <f>年齢別比較!AC181/$B$5</f>
        <v>#DIV/0!</v>
      </c>
      <c r="AD232" s="130" t="e">
        <f>年齢別比較!AD181/$B$5</f>
        <v>#DIV/0!</v>
      </c>
      <c r="AE232" s="130" t="e">
        <f>年齢別比較!AE181/$B$5</f>
        <v>#DIV/0!</v>
      </c>
      <c r="AF232" s="130" t="e">
        <f>年齢別比較!AF181/$B$5</f>
        <v>#DIV/0!</v>
      </c>
      <c r="AG232" s="130" t="e">
        <f>年齢別比較!AG181/$B$5</f>
        <v>#DIV/0!</v>
      </c>
    </row>
    <row r="233" spans="1:33">
      <c r="A233" s="129" t="s">
        <v>436</v>
      </c>
      <c r="B233" s="130" t="e">
        <f>年齢別比較!B182/$C$5</f>
        <v>#DIV/0!</v>
      </c>
      <c r="C233" s="130" t="e">
        <f>年齢別比較!C182/$C$5</f>
        <v>#DIV/0!</v>
      </c>
      <c r="D233" s="130" t="e">
        <f>年齢別比較!D182/$C$5</f>
        <v>#DIV/0!</v>
      </c>
      <c r="E233" s="130" t="e">
        <f>年齢別比較!E182/$C$5</f>
        <v>#DIV/0!</v>
      </c>
      <c r="F233" s="130" t="e">
        <f>年齢別比較!F182/$C$5</f>
        <v>#DIV/0!</v>
      </c>
      <c r="G233" s="130" t="e">
        <f>年齢別比較!G182/$C$5</f>
        <v>#DIV/0!</v>
      </c>
      <c r="H233" s="130" t="e">
        <f>年齢別比較!H182/$C$5</f>
        <v>#DIV/0!</v>
      </c>
      <c r="I233" s="130" t="e">
        <f>年齢別比較!I182/$C$5</f>
        <v>#DIV/0!</v>
      </c>
      <c r="J233" s="130" t="e">
        <f>年齢別比較!J182/$C$5</f>
        <v>#DIV/0!</v>
      </c>
      <c r="K233" s="130" t="e">
        <f>年齢別比較!K182/$C$5</f>
        <v>#DIV/0!</v>
      </c>
      <c r="L233" s="130" t="e">
        <f>年齢別比較!L182/$C$5</f>
        <v>#DIV/0!</v>
      </c>
      <c r="M233" s="130" t="e">
        <f>年齢別比較!M182/$C$5</f>
        <v>#DIV/0!</v>
      </c>
      <c r="N233" s="130" t="e">
        <f>年齢別比較!N182/$C$5</f>
        <v>#DIV/0!</v>
      </c>
      <c r="O233" s="130" t="e">
        <f>年齢別比較!O182/$C$5</f>
        <v>#DIV/0!</v>
      </c>
      <c r="P233" s="130" t="e">
        <f>年齢別比較!P182/$C$5</f>
        <v>#DIV/0!</v>
      </c>
      <c r="Q233" s="130" t="e">
        <f>年齢別比較!Q182/$C$5</f>
        <v>#DIV/0!</v>
      </c>
      <c r="R233" s="130" t="e">
        <f>年齢別比較!R182/$C$5</f>
        <v>#DIV/0!</v>
      </c>
      <c r="S233" s="130" t="e">
        <f>年齢別比較!S182/$C$5</f>
        <v>#DIV/0!</v>
      </c>
      <c r="T233" s="130" t="e">
        <f>年齢別比較!T182/$C$5</f>
        <v>#DIV/0!</v>
      </c>
      <c r="U233" s="130" t="e">
        <f>年齢別比較!U182/$C$5</f>
        <v>#DIV/0!</v>
      </c>
      <c r="V233" s="130" t="e">
        <f>年齢別比較!V182/$C$5</f>
        <v>#DIV/0!</v>
      </c>
      <c r="W233" s="130" t="e">
        <f>年齢別比較!W182/$C$5</f>
        <v>#DIV/0!</v>
      </c>
      <c r="X233" s="130" t="e">
        <f>年齢別比較!X182/$C$5</f>
        <v>#DIV/0!</v>
      </c>
      <c r="Y233" s="130" t="e">
        <f>年齢別比較!Y182/$C$5</f>
        <v>#DIV/0!</v>
      </c>
      <c r="Z233" s="130" t="e">
        <f>年齢別比較!Z182/$C$5</f>
        <v>#DIV/0!</v>
      </c>
      <c r="AA233" s="130" t="e">
        <f>年齢別比較!AA182/$C$5</f>
        <v>#DIV/0!</v>
      </c>
      <c r="AB233" s="130" t="e">
        <f>年齢別比較!AB182/$C$5</f>
        <v>#DIV/0!</v>
      </c>
      <c r="AC233" s="130" t="e">
        <f>年齢別比較!AC182/$C$5</f>
        <v>#DIV/0!</v>
      </c>
      <c r="AD233" s="130" t="e">
        <f>年齢別比較!AD182/$C$5</f>
        <v>#DIV/0!</v>
      </c>
      <c r="AE233" s="130" t="e">
        <f>年齢別比較!AE182/$C$5</f>
        <v>#DIV/0!</v>
      </c>
      <c r="AF233" s="130" t="e">
        <f>年齢別比較!AF182/$C$5</f>
        <v>#DIV/0!</v>
      </c>
      <c r="AG233" s="130" t="e">
        <f>年齢別比較!AG182/$C$5</f>
        <v>#DIV/0!</v>
      </c>
    </row>
    <row r="234" spans="1:33">
      <c r="A234" s="129" t="s">
        <v>437</v>
      </c>
      <c r="B234" s="130" t="e">
        <f>年齢別比較!B183/$D$5</f>
        <v>#DIV/0!</v>
      </c>
      <c r="C234" s="130" t="e">
        <f>年齢別比較!C183/$D$5</f>
        <v>#DIV/0!</v>
      </c>
      <c r="D234" s="130" t="e">
        <f>年齢別比較!D183/$D$5</f>
        <v>#DIV/0!</v>
      </c>
      <c r="E234" s="130" t="e">
        <f>年齢別比較!E183/$D$5</f>
        <v>#DIV/0!</v>
      </c>
      <c r="F234" s="130" t="e">
        <f>年齢別比較!F183/$D$5</f>
        <v>#DIV/0!</v>
      </c>
      <c r="G234" s="130" t="e">
        <f>年齢別比較!G183/$D$5</f>
        <v>#DIV/0!</v>
      </c>
      <c r="H234" s="130" t="e">
        <f>年齢別比較!H183/$D$5</f>
        <v>#DIV/0!</v>
      </c>
      <c r="I234" s="130" t="e">
        <f>年齢別比較!I183/$D$5</f>
        <v>#DIV/0!</v>
      </c>
      <c r="J234" s="130" t="e">
        <f>年齢別比較!J183/$D$5</f>
        <v>#DIV/0!</v>
      </c>
      <c r="K234" s="130" t="e">
        <f>年齢別比較!K183/$D$5</f>
        <v>#DIV/0!</v>
      </c>
      <c r="L234" s="130" t="e">
        <f>年齢別比較!L183/$D$5</f>
        <v>#DIV/0!</v>
      </c>
      <c r="M234" s="130" t="e">
        <f>年齢別比較!M183/$D$5</f>
        <v>#DIV/0!</v>
      </c>
      <c r="N234" s="130" t="e">
        <f>年齢別比較!N183/$D$5</f>
        <v>#DIV/0!</v>
      </c>
      <c r="O234" s="130" t="e">
        <f>年齢別比較!O183/$D$5</f>
        <v>#DIV/0!</v>
      </c>
      <c r="P234" s="130" t="e">
        <f>年齢別比較!P183/$D$5</f>
        <v>#DIV/0!</v>
      </c>
      <c r="Q234" s="130" t="e">
        <f>年齢別比較!Q183/$D$5</f>
        <v>#DIV/0!</v>
      </c>
      <c r="R234" s="130" t="e">
        <f>年齢別比較!R183/$D$5</f>
        <v>#DIV/0!</v>
      </c>
      <c r="S234" s="130" t="e">
        <f>年齢別比較!S183/$D$5</f>
        <v>#DIV/0!</v>
      </c>
      <c r="T234" s="130" t="e">
        <f>年齢別比較!T183/$D$5</f>
        <v>#DIV/0!</v>
      </c>
      <c r="U234" s="130" t="e">
        <f>年齢別比較!U183/$D$5</f>
        <v>#DIV/0!</v>
      </c>
      <c r="V234" s="130" t="e">
        <f>年齢別比較!V183/$D$5</f>
        <v>#DIV/0!</v>
      </c>
      <c r="W234" s="130" t="e">
        <f>年齢別比較!W183/$D$5</f>
        <v>#DIV/0!</v>
      </c>
      <c r="X234" s="130" t="e">
        <f>年齢別比較!X183/$D$5</f>
        <v>#DIV/0!</v>
      </c>
      <c r="Y234" s="130" t="e">
        <f>年齢別比較!Y183/$D$5</f>
        <v>#DIV/0!</v>
      </c>
      <c r="Z234" s="130" t="e">
        <f>年齢別比較!Z183/$D$5</f>
        <v>#DIV/0!</v>
      </c>
      <c r="AA234" s="130" t="e">
        <f>年齢別比較!AA183/$D$5</f>
        <v>#DIV/0!</v>
      </c>
      <c r="AB234" s="130" t="e">
        <f>年齢別比較!AB183/$C$5</f>
        <v>#DIV/0!</v>
      </c>
      <c r="AC234" s="130" t="e">
        <f>年齢別比較!AC183/$C$5</f>
        <v>#DIV/0!</v>
      </c>
      <c r="AD234" s="130" t="e">
        <f>年齢別比較!AD183/$C$5</f>
        <v>#DIV/0!</v>
      </c>
      <c r="AE234" s="130" t="e">
        <f>年齢別比較!AE183/$C$5</f>
        <v>#DIV/0!</v>
      </c>
      <c r="AF234" s="130" t="e">
        <f>年齢別比較!AF183/$C$5</f>
        <v>#DIV/0!</v>
      </c>
      <c r="AG234" s="130" t="e">
        <f>年齢別比較!AG183/$C$5</f>
        <v>#DIV/0!</v>
      </c>
    </row>
    <row r="235" spans="1:33">
      <c r="A235" s="129" t="s">
        <v>438</v>
      </c>
      <c r="B235" s="130" t="e">
        <f>年齢別比較!B184/$E$5</f>
        <v>#DIV/0!</v>
      </c>
      <c r="C235" s="130" t="e">
        <f>年齢別比較!C184/$E$5</f>
        <v>#DIV/0!</v>
      </c>
      <c r="D235" s="130" t="e">
        <f>年齢別比較!D184/$E$5</f>
        <v>#DIV/0!</v>
      </c>
      <c r="E235" s="130" t="e">
        <f>年齢別比較!E184/$E$5</f>
        <v>#DIV/0!</v>
      </c>
      <c r="F235" s="130" t="e">
        <f>年齢別比較!F184/$E$5</f>
        <v>#DIV/0!</v>
      </c>
      <c r="G235" s="130" t="e">
        <f>年齢別比較!G184/$E$5</f>
        <v>#DIV/0!</v>
      </c>
      <c r="H235" s="130" t="e">
        <f>年齢別比較!H184/$E$5</f>
        <v>#DIV/0!</v>
      </c>
      <c r="I235" s="130" t="e">
        <f>年齢別比較!I184/$E$5</f>
        <v>#DIV/0!</v>
      </c>
      <c r="J235" s="130" t="e">
        <f>年齢別比較!J184/$E$5</f>
        <v>#DIV/0!</v>
      </c>
      <c r="K235" s="130" t="e">
        <f>年齢別比較!K184/$E$5</f>
        <v>#DIV/0!</v>
      </c>
      <c r="L235" s="130" t="e">
        <f>年齢別比較!L184/$E$5</f>
        <v>#DIV/0!</v>
      </c>
      <c r="M235" s="130" t="e">
        <f>年齢別比較!M184/$E$5</f>
        <v>#DIV/0!</v>
      </c>
      <c r="N235" s="130" t="e">
        <f>年齢別比較!N184/$E$5</f>
        <v>#DIV/0!</v>
      </c>
      <c r="O235" s="130" t="e">
        <f>年齢別比較!O184/$E$5</f>
        <v>#DIV/0!</v>
      </c>
      <c r="P235" s="130" t="e">
        <f>年齢別比較!P184/$E$5</f>
        <v>#DIV/0!</v>
      </c>
      <c r="Q235" s="130" t="e">
        <f>年齢別比較!Q184/$E$5</f>
        <v>#DIV/0!</v>
      </c>
      <c r="R235" s="130" t="e">
        <f>年齢別比較!R184/$E$5</f>
        <v>#DIV/0!</v>
      </c>
      <c r="S235" s="130" t="e">
        <f>年齢別比較!S184/$E$5</f>
        <v>#DIV/0!</v>
      </c>
      <c r="T235" s="130" t="e">
        <f>年齢別比較!T184/$E$5</f>
        <v>#DIV/0!</v>
      </c>
      <c r="U235" s="130" t="e">
        <f>年齢別比較!U184/$E$5</f>
        <v>#DIV/0!</v>
      </c>
      <c r="V235" s="130" t="e">
        <f>年齢別比較!V184/$E$5</f>
        <v>#DIV/0!</v>
      </c>
      <c r="W235" s="130" t="e">
        <f>年齢別比較!W184/$E$5</f>
        <v>#DIV/0!</v>
      </c>
      <c r="X235" s="130" t="e">
        <f>年齢別比較!X184/$E$5</f>
        <v>#DIV/0!</v>
      </c>
      <c r="Y235" s="130" t="e">
        <f>年齢別比較!Y184/$E$5</f>
        <v>#DIV/0!</v>
      </c>
      <c r="Z235" s="130" t="e">
        <f>年齢別比較!Z184/$E$5</f>
        <v>#DIV/0!</v>
      </c>
      <c r="AA235" s="130" t="e">
        <f>年齢別比較!AA184/$E$5</f>
        <v>#DIV/0!</v>
      </c>
      <c r="AB235" s="130" t="e">
        <f>年齢別比較!AB184/$C$5</f>
        <v>#DIV/0!</v>
      </c>
      <c r="AC235" s="130" t="e">
        <f>年齢別比較!AC184/$C$5</f>
        <v>#DIV/0!</v>
      </c>
      <c r="AD235" s="130" t="e">
        <f>年齢別比較!AD184/$C$5</f>
        <v>#DIV/0!</v>
      </c>
      <c r="AE235" s="130" t="e">
        <f>年齢別比較!AE184/$C$5</f>
        <v>#DIV/0!</v>
      </c>
      <c r="AF235" s="130" t="e">
        <f>年齢別比較!AF184/$C$5</f>
        <v>#DIV/0!</v>
      </c>
      <c r="AG235" s="130" t="e">
        <f>年齢別比較!AG184/$C$5</f>
        <v>#DIV/0!</v>
      </c>
    </row>
    <row r="236" spans="1:33">
      <c r="A236" s="129" t="s">
        <v>439</v>
      </c>
      <c r="B236" s="130" t="e">
        <f>年齢別比較!B185/$F$5</f>
        <v>#DIV/0!</v>
      </c>
      <c r="C236" s="130" t="e">
        <f>年齢別比較!C185/$F$5</f>
        <v>#DIV/0!</v>
      </c>
      <c r="D236" s="130" t="e">
        <f>年齢別比較!D185/$F$5</f>
        <v>#DIV/0!</v>
      </c>
      <c r="E236" s="130" t="e">
        <f>年齢別比較!E185/$F$5</f>
        <v>#DIV/0!</v>
      </c>
      <c r="F236" s="130" t="e">
        <f>年齢別比較!F185/$F$5</f>
        <v>#DIV/0!</v>
      </c>
      <c r="G236" s="130" t="e">
        <f>年齢別比較!G185/$F$5</f>
        <v>#DIV/0!</v>
      </c>
      <c r="H236" s="130" t="e">
        <f>年齢別比較!H185/$F$5</f>
        <v>#DIV/0!</v>
      </c>
      <c r="I236" s="130" t="e">
        <f>年齢別比較!I185/$F$5</f>
        <v>#DIV/0!</v>
      </c>
      <c r="J236" s="130" t="e">
        <f>年齢別比較!J185/$F$5</f>
        <v>#DIV/0!</v>
      </c>
      <c r="K236" s="130" t="e">
        <f>年齢別比較!K185/$F$5</f>
        <v>#DIV/0!</v>
      </c>
      <c r="L236" s="130" t="e">
        <f>年齢別比較!L185/$F$5</f>
        <v>#DIV/0!</v>
      </c>
      <c r="M236" s="130" t="e">
        <f>年齢別比較!M185/$F$5</f>
        <v>#DIV/0!</v>
      </c>
      <c r="N236" s="130" t="e">
        <f>年齢別比較!N185/$F$5</f>
        <v>#DIV/0!</v>
      </c>
      <c r="O236" s="130" t="e">
        <f>年齢別比較!O185/$F$5</f>
        <v>#DIV/0!</v>
      </c>
      <c r="P236" s="130" t="e">
        <f>年齢別比較!P185/$F$5</f>
        <v>#DIV/0!</v>
      </c>
      <c r="Q236" s="130" t="e">
        <f>年齢別比較!Q185/$F$5</f>
        <v>#DIV/0!</v>
      </c>
      <c r="R236" s="130" t="e">
        <f>年齢別比較!R185/$F$5</f>
        <v>#DIV/0!</v>
      </c>
      <c r="S236" s="130" t="e">
        <f>年齢別比較!S185/$F$5</f>
        <v>#DIV/0!</v>
      </c>
      <c r="T236" s="130" t="e">
        <f>年齢別比較!T185/$F$5</f>
        <v>#DIV/0!</v>
      </c>
      <c r="U236" s="130" t="e">
        <f>年齢別比較!U185/$F$5</f>
        <v>#DIV/0!</v>
      </c>
      <c r="V236" s="130" t="e">
        <f>年齢別比較!V185/$F$5</f>
        <v>#DIV/0!</v>
      </c>
      <c r="W236" s="130" t="e">
        <f>年齢別比較!W185/$F$5</f>
        <v>#DIV/0!</v>
      </c>
      <c r="X236" s="130" t="e">
        <f>年齢別比較!X185/$F$5</f>
        <v>#DIV/0!</v>
      </c>
      <c r="Y236" s="130" t="e">
        <f>年齢別比較!Y185/$F$5</f>
        <v>#DIV/0!</v>
      </c>
      <c r="Z236" s="130" t="e">
        <f>年齢別比較!Z185/$F$5</f>
        <v>#DIV/0!</v>
      </c>
      <c r="AA236" s="130" t="e">
        <f>年齢別比較!AA185/$F$5</f>
        <v>#DIV/0!</v>
      </c>
      <c r="AB236" s="130" t="e">
        <f>年齢別比較!AB185/$C$5</f>
        <v>#DIV/0!</v>
      </c>
      <c r="AC236" s="130" t="e">
        <f>年齢別比較!AC185/$C$5</f>
        <v>#DIV/0!</v>
      </c>
      <c r="AD236" s="130" t="e">
        <f>年齢別比較!AD185/$C$5</f>
        <v>#DIV/0!</v>
      </c>
      <c r="AE236" s="130" t="e">
        <f>年齢別比較!AE185/$C$5</f>
        <v>#DIV/0!</v>
      </c>
      <c r="AF236" s="130" t="e">
        <f>年齢別比較!AF185/$C$5</f>
        <v>#DIV/0!</v>
      </c>
      <c r="AG236" s="130" t="e">
        <f>年齢別比較!AG185/$C$5</f>
        <v>#DIV/0!</v>
      </c>
    </row>
    <row r="237" spans="1:33">
      <c r="A237" s="129" t="s">
        <v>440</v>
      </c>
      <c r="B237" s="130" t="e">
        <f>年齢別比較!B187/($B$5*5)</f>
        <v>#DIV/0!</v>
      </c>
      <c r="C237" s="130" t="e">
        <f>年齢別比較!C187/($B$5*5)</f>
        <v>#DIV/0!</v>
      </c>
      <c r="D237" s="130" t="e">
        <f>年齢別比較!D187/($B$5*5)</f>
        <v>#DIV/0!</v>
      </c>
      <c r="E237" s="130" t="e">
        <f>年齢別比較!E187/($B$5*5)</f>
        <v>#DIV/0!</v>
      </c>
      <c r="F237" s="130" t="e">
        <f>年齢別比較!F187/($B$5*5)</f>
        <v>#DIV/0!</v>
      </c>
      <c r="G237" s="130" t="e">
        <f>年齢別比較!G187/($B$5*5)</f>
        <v>#DIV/0!</v>
      </c>
      <c r="H237" s="130" t="e">
        <f>年齢別比較!H187/($B$5*5)</f>
        <v>#DIV/0!</v>
      </c>
      <c r="I237" s="130" t="e">
        <f>年齢別比較!I187/($B$5*5)</f>
        <v>#DIV/0!</v>
      </c>
      <c r="J237" s="130" t="e">
        <f>年齢別比較!J187/($B$5*5)</f>
        <v>#DIV/0!</v>
      </c>
      <c r="K237" s="130" t="e">
        <f>年齢別比較!K187/($B$5*5)</f>
        <v>#DIV/0!</v>
      </c>
      <c r="L237" s="130" t="e">
        <f>年齢別比較!L187/($B$5*5)</f>
        <v>#DIV/0!</v>
      </c>
      <c r="M237" s="130" t="e">
        <f>年齢別比較!M187/($B$5*5)</f>
        <v>#DIV/0!</v>
      </c>
      <c r="N237" s="130" t="e">
        <f>年齢別比較!N187/($B$5*5)</f>
        <v>#DIV/0!</v>
      </c>
      <c r="O237" s="130" t="e">
        <f>年齢別比較!O187/($B$5*5)</f>
        <v>#DIV/0!</v>
      </c>
      <c r="P237" s="130" t="e">
        <f>年齢別比較!P187/($B$5*5)</f>
        <v>#DIV/0!</v>
      </c>
      <c r="Q237" s="130" t="e">
        <f>年齢別比較!Q187/($B$5*5)</f>
        <v>#DIV/0!</v>
      </c>
      <c r="R237" s="130" t="e">
        <f>年齢別比較!R187/($B$5*5)</f>
        <v>#DIV/0!</v>
      </c>
      <c r="S237" s="130" t="e">
        <f>年齢別比較!S187/($B$5*5)</f>
        <v>#DIV/0!</v>
      </c>
      <c r="T237" s="130" t="e">
        <f>年齢別比較!T187/($B$5*5)</f>
        <v>#DIV/0!</v>
      </c>
      <c r="U237" s="130" t="e">
        <f>年齢別比較!U187/($B$5*5)</f>
        <v>#DIV/0!</v>
      </c>
      <c r="V237" s="130" t="e">
        <f>年齢別比較!V187/($B$5*5)</f>
        <v>#DIV/0!</v>
      </c>
      <c r="W237" s="130" t="e">
        <f>年齢別比較!W187/($B$5*5)</f>
        <v>#DIV/0!</v>
      </c>
      <c r="X237" s="130" t="e">
        <f>年齢別比較!X187/($B$5*5)</f>
        <v>#DIV/0!</v>
      </c>
      <c r="Y237" s="130" t="e">
        <f>年齢別比較!Y187/($B$5*5)</f>
        <v>#DIV/0!</v>
      </c>
      <c r="Z237" s="130" t="e">
        <f>年齢別比較!Z187/($B$5*5)</f>
        <v>#DIV/0!</v>
      </c>
      <c r="AA237" s="130" t="e">
        <f>年齢別比較!AA187/($B$5*5)</f>
        <v>#DIV/0!</v>
      </c>
      <c r="AB237" s="130" t="e">
        <f>年齢別比較!AB187/($B$5*5)</f>
        <v>#DIV/0!</v>
      </c>
      <c r="AC237" s="130" t="e">
        <f>年齢別比較!AC187/($B$5*5)</f>
        <v>#DIV/0!</v>
      </c>
      <c r="AD237" s="130" t="e">
        <f>年齢別比較!AD187/($B$5*5)</f>
        <v>#DIV/0!</v>
      </c>
      <c r="AE237" s="130" t="e">
        <f>年齢別比較!AE187/($B$5*5)</f>
        <v>#DIV/0!</v>
      </c>
      <c r="AF237" s="130" t="e">
        <f>年齢別比較!AF187/($B$5*5)</f>
        <v>#DIV/0!</v>
      </c>
      <c r="AG237" s="130" t="e">
        <f>年齢別比較!AG187/($B$5*5)</f>
        <v>#DIV/0!</v>
      </c>
    </row>
    <row r="238" spans="1:33">
      <c r="A238" s="129" t="s">
        <v>441</v>
      </c>
      <c r="B238" s="130" t="e">
        <f>年齢別比較!B188/($C$5*5)</f>
        <v>#DIV/0!</v>
      </c>
      <c r="C238" s="130" t="e">
        <f>年齢別比較!C188/($C$5*5)</f>
        <v>#DIV/0!</v>
      </c>
      <c r="D238" s="130" t="e">
        <f>年齢別比較!D188/($C$5*5)</f>
        <v>#DIV/0!</v>
      </c>
      <c r="E238" s="130" t="e">
        <f>年齢別比較!E188/($C$5*5)</f>
        <v>#DIV/0!</v>
      </c>
      <c r="F238" s="130" t="e">
        <f>年齢別比較!F188/($C$5*5)</f>
        <v>#DIV/0!</v>
      </c>
      <c r="G238" s="130" t="e">
        <f>年齢別比較!G188/($C$5*5)</f>
        <v>#DIV/0!</v>
      </c>
      <c r="H238" s="130" t="e">
        <f>年齢別比較!H188/($C$5*5)</f>
        <v>#DIV/0!</v>
      </c>
      <c r="I238" s="130" t="e">
        <f>年齢別比較!I188/($C$5*5)</f>
        <v>#DIV/0!</v>
      </c>
      <c r="J238" s="130" t="e">
        <f>年齢別比較!J188/($C$5*5)</f>
        <v>#DIV/0!</v>
      </c>
      <c r="K238" s="130" t="e">
        <f>年齢別比較!K188/($C$5*5)</f>
        <v>#DIV/0!</v>
      </c>
      <c r="L238" s="130" t="e">
        <f>年齢別比較!L188/($C$5*5)</f>
        <v>#DIV/0!</v>
      </c>
      <c r="M238" s="130" t="e">
        <f>年齢別比較!M188/($C$5*5)</f>
        <v>#DIV/0!</v>
      </c>
      <c r="N238" s="130" t="e">
        <f>年齢別比較!N188/($C$5*5)</f>
        <v>#DIV/0!</v>
      </c>
      <c r="O238" s="130" t="e">
        <f>年齢別比較!O188/($C$5*5)</f>
        <v>#DIV/0!</v>
      </c>
      <c r="P238" s="130" t="e">
        <f>年齢別比較!P188/($C$5*5)</f>
        <v>#DIV/0!</v>
      </c>
      <c r="Q238" s="130" t="e">
        <f>年齢別比較!Q188/($C$5*5)</f>
        <v>#DIV/0!</v>
      </c>
      <c r="R238" s="130" t="e">
        <f>年齢別比較!R188/($C$5*5)</f>
        <v>#DIV/0!</v>
      </c>
      <c r="S238" s="130" t="e">
        <f>年齢別比較!S188/($C$5*5)</f>
        <v>#DIV/0!</v>
      </c>
      <c r="T238" s="130" t="e">
        <f>年齢別比較!T188/($C$5*5)</f>
        <v>#DIV/0!</v>
      </c>
      <c r="U238" s="130" t="e">
        <f>年齢別比較!U188/($C$5*5)</f>
        <v>#DIV/0!</v>
      </c>
      <c r="V238" s="130" t="e">
        <f>年齢別比較!V188/($C$5*5)</f>
        <v>#DIV/0!</v>
      </c>
      <c r="W238" s="130" t="e">
        <f>年齢別比較!W188/($C$5*5)</f>
        <v>#DIV/0!</v>
      </c>
      <c r="X238" s="130" t="e">
        <f>年齢別比較!X188/($C$5*5)</f>
        <v>#DIV/0!</v>
      </c>
      <c r="Y238" s="130" t="e">
        <f>年齢別比較!Y188/($C$5*5)</f>
        <v>#DIV/0!</v>
      </c>
      <c r="Z238" s="130" t="e">
        <f>年齢別比較!Z188/($C$5*5)</f>
        <v>#DIV/0!</v>
      </c>
      <c r="AA238" s="130" t="e">
        <f>年齢別比較!AA188/($C$5*5)</f>
        <v>#DIV/0!</v>
      </c>
      <c r="AB238" s="130" t="e">
        <f>年齢別比較!AB188/($C$5*5)</f>
        <v>#DIV/0!</v>
      </c>
      <c r="AC238" s="130" t="e">
        <f>年齢別比較!AC188/($C$5*5)</f>
        <v>#DIV/0!</v>
      </c>
      <c r="AD238" s="130" t="e">
        <f>年齢別比較!AD188/($C$5*5)</f>
        <v>#DIV/0!</v>
      </c>
      <c r="AE238" s="130" t="e">
        <f>年齢別比較!AE188/($C$5*5)</f>
        <v>#DIV/0!</v>
      </c>
      <c r="AF238" s="130" t="e">
        <f>年齢別比較!AF188/($C$5*5)</f>
        <v>#DIV/0!</v>
      </c>
      <c r="AG238" s="130" t="e">
        <f>年齢別比較!AG188/($C$5*5)</f>
        <v>#DIV/0!</v>
      </c>
    </row>
    <row r="239" spans="1:33">
      <c r="A239" s="129" t="s">
        <v>442</v>
      </c>
      <c r="B239" s="130" t="e">
        <f>年齢別比較!B189/($D$5*5)</f>
        <v>#DIV/0!</v>
      </c>
      <c r="C239" s="130" t="e">
        <f>年齢別比較!C189/($D$5*5)</f>
        <v>#DIV/0!</v>
      </c>
      <c r="D239" s="130" t="e">
        <f>年齢別比較!D189/($D$5*5)</f>
        <v>#DIV/0!</v>
      </c>
      <c r="E239" s="130" t="e">
        <f>年齢別比較!E189/($D$5*5)</f>
        <v>#DIV/0!</v>
      </c>
      <c r="F239" s="130" t="e">
        <f>年齢別比較!F189/($D$5*5)</f>
        <v>#DIV/0!</v>
      </c>
      <c r="G239" s="130" t="e">
        <f>年齢別比較!G189/($D$5*5)</f>
        <v>#DIV/0!</v>
      </c>
      <c r="H239" s="130" t="e">
        <f>年齢別比較!H189/($D$5*5)</f>
        <v>#DIV/0!</v>
      </c>
      <c r="I239" s="130" t="e">
        <f>年齢別比較!I189/($D$5*5)</f>
        <v>#DIV/0!</v>
      </c>
      <c r="J239" s="130" t="e">
        <f>年齢別比較!J189/($D$5*5)</f>
        <v>#DIV/0!</v>
      </c>
      <c r="K239" s="130" t="e">
        <f>年齢別比較!K189/($D$5*5)</f>
        <v>#DIV/0!</v>
      </c>
      <c r="L239" s="130" t="e">
        <f>年齢別比較!L189/($D$5*5)</f>
        <v>#DIV/0!</v>
      </c>
      <c r="M239" s="130" t="e">
        <f>年齢別比較!M189/($D$5*5)</f>
        <v>#DIV/0!</v>
      </c>
      <c r="N239" s="130" t="e">
        <f>年齢別比較!N189/($D$5*5)</f>
        <v>#DIV/0!</v>
      </c>
      <c r="O239" s="130" t="e">
        <f>年齢別比較!O189/($D$5*5)</f>
        <v>#DIV/0!</v>
      </c>
      <c r="P239" s="130" t="e">
        <f>年齢別比較!P189/($D$5*5)</f>
        <v>#DIV/0!</v>
      </c>
      <c r="Q239" s="130" t="e">
        <f>年齢別比較!Q189/($D$5*5)</f>
        <v>#DIV/0!</v>
      </c>
      <c r="R239" s="130" t="e">
        <f>年齢別比較!R189/($D$5*5)</f>
        <v>#DIV/0!</v>
      </c>
      <c r="S239" s="130" t="e">
        <f>年齢別比較!S189/($D$5*5)</f>
        <v>#DIV/0!</v>
      </c>
      <c r="T239" s="130" t="e">
        <f>年齢別比較!T189/($D$5*5)</f>
        <v>#DIV/0!</v>
      </c>
      <c r="U239" s="130" t="e">
        <f>年齢別比較!U189/($D$5*5)</f>
        <v>#DIV/0!</v>
      </c>
      <c r="V239" s="130" t="e">
        <f>年齢別比較!V189/($D$5*5)</f>
        <v>#DIV/0!</v>
      </c>
      <c r="W239" s="130" t="e">
        <f>年齢別比較!W189/($D$5*5)</f>
        <v>#DIV/0!</v>
      </c>
      <c r="X239" s="130" t="e">
        <f>年齢別比較!X189/($D$5*5)</f>
        <v>#DIV/0!</v>
      </c>
      <c r="Y239" s="130" t="e">
        <f>年齢別比較!Y189/($D$5*5)</f>
        <v>#DIV/0!</v>
      </c>
      <c r="Z239" s="130" t="e">
        <f>年齢別比較!Z189/($D$5*5)</f>
        <v>#DIV/0!</v>
      </c>
      <c r="AA239" s="130" t="e">
        <f>年齢別比較!AA189/($D$5*5)</f>
        <v>#DIV/0!</v>
      </c>
      <c r="AB239" s="130" t="e">
        <f>年齢別比較!AB189/($D$5*5)</f>
        <v>#DIV/0!</v>
      </c>
      <c r="AC239" s="130" t="e">
        <f>年齢別比較!AC189/($D$5*5)</f>
        <v>#DIV/0!</v>
      </c>
      <c r="AD239" s="130" t="e">
        <f>年齢別比較!AD189/($D$5*5)</f>
        <v>#DIV/0!</v>
      </c>
      <c r="AE239" s="130" t="e">
        <f>年齢別比較!AE189/($D$5*5)</f>
        <v>#DIV/0!</v>
      </c>
      <c r="AF239" s="130" t="e">
        <f>年齢別比較!AF189/($D$5*5)</f>
        <v>#DIV/0!</v>
      </c>
      <c r="AG239" s="130" t="e">
        <f>年齢別比較!AG189/($D$5*5)</f>
        <v>#DIV/0!</v>
      </c>
    </row>
    <row r="240" spans="1:33">
      <c r="A240" s="129" t="s">
        <v>443</v>
      </c>
      <c r="B240" s="130" t="e">
        <f>年齢別比較!B190/($E$5*5)</f>
        <v>#DIV/0!</v>
      </c>
      <c r="C240" s="130" t="e">
        <f>年齢別比較!C190/($E$5*5)</f>
        <v>#DIV/0!</v>
      </c>
      <c r="D240" s="130" t="e">
        <f>年齢別比較!D190/($E$5*5)</f>
        <v>#DIV/0!</v>
      </c>
      <c r="E240" s="130" t="e">
        <f>年齢別比較!E190/($E$5*5)</f>
        <v>#DIV/0!</v>
      </c>
      <c r="F240" s="130" t="e">
        <f>年齢別比較!F190/($E$5*5)</f>
        <v>#DIV/0!</v>
      </c>
      <c r="G240" s="130" t="e">
        <f>年齢別比較!G190/($E$5*5)</f>
        <v>#DIV/0!</v>
      </c>
      <c r="H240" s="130" t="e">
        <f>年齢別比較!H190/($E$5*5)</f>
        <v>#DIV/0!</v>
      </c>
      <c r="I240" s="130" t="e">
        <f>年齢別比較!I190/($E$5*5)</f>
        <v>#DIV/0!</v>
      </c>
      <c r="J240" s="130" t="e">
        <f>年齢別比較!J190/($E$5*5)</f>
        <v>#DIV/0!</v>
      </c>
      <c r="K240" s="130" t="e">
        <f>年齢別比較!K190/($E$5*5)</f>
        <v>#DIV/0!</v>
      </c>
      <c r="L240" s="130" t="e">
        <f>年齢別比較!L190/($E$5*5)</f>
        <v>#DIV/0!</v>
      </c>
      <c r="M240" s="130" t="e">
        <f>年齢別比較!M190/($E$5*5)</f>
        <v>#DIV/0!</v>
      </c>
      <c r="N240" s="130" t="e">
        <f>年齢別比較!N190/($E$5*5)</f>
        <v>#DIV/0!</v>
      </c>
      <c r="O240" s="130" t="e">
        <f>年齢別比較!O190/($E$5*5)</f>
        <v>#DIV/0!</v>
      </c>
      <c r="P240" s="130" t="e">
        <f>年齢別比較!P190/($E$5*5)</f>
        <v>#DIV/0!</v>
      </c>
      <c r="Q240" s="130" t="e">
        <f>年齢別比較!Q190/($E$5*5)</f>
        <v>#DIV/0!</v>
      </c>
      <c r="R240" s="130" t="e">
        <f>年齢別比較!R190/($E$5*5)</f>
        <v>#DIV/0!</v>
      </c>
      <c r="S240" s="130" t="e">
        <f>年齢別比較!S190/($E$5*5)</f>
        <v>#DIV/0!</v>
      </c>
      <c r="T240" s="130" t="e">
        <f>年齢別比較!T190/($E$5*5)</f>
        <v>#DIV/0!</v>
      </c>
      <c r="U240" s="130" t="e">
        <f>年齢別比較!U190/($E$5*5)</f>
        <v>#DIV/0!</v>
      </c>
      <c r="V240" s="130" t="e">
        <f>年齢別比較!V190/($E$5*5)</f>
        <v>#DIV/0!</v>
      </c>
      <c r="W240" s="130" t="e">
        <f>年齢別比較!W190/($E$5*5)</f>
        <v>#DIV/0!</v>
      </c>
      <c r="X240" s="130" t="e">
        <f>年齢別比較!X190/($E$5*5)</f>
        <v>#DIV/0!</v>
      </c>
      <c r="Y240" s="130" t="e">
        <f>年齢別比較!Y190/($E$5*5)</f>
        <v>#DIV/0!</v>
      </c>
      <c r="Z240" s="130" t="e">
        <f>年齢別比較!Z190/($E$5*5)</f>
        <v>#DIV/0!</v>
      </c>
      <c r="AA240" s="130" t="e">
        <f>年齢別比較!AA190/($E$5*5)</f>
        <v>#DIV/0!</v>
      </c>
      <c r="AB240" s="130" t="e">
        <f>年齢別比較!AB190/($E$5*5)</f>
        <v>#DIV/0!</v>
      </c>
      <c r="AC240" s="130" t="e">
        <f>年齢別比較!AC190/($E$5*5)</f>
        <v>#DIV/0!</v>
      </c>
      <c r="AD240" s="130" t="e">
        <f>年齢別比較!AD190/($E$5*5)</f>
        <v>#DIV/0!</v>
      </c>
      <c r="AE240" s="130" t="e">
        <f>年齢別比較!AE190/($E$5*5)</f>
        <v>#DIV/0!</v>
      </c>
      <c r="AF240" s="130" t="e">
        <f>年齢別比較!AF190/($E$5*5)</f>
        <v>#DIV/0!</v>
      </c>
      <c r="AG240" s="130" t="e">
        <f>年齢別比較!AG190/($E$5*5)</f>
        <v>#DIV/0!</v>
      </c>
    </row>
    <row r="241" spans="1:33" ht="14.25" thickBot="1">
      <c r="A241" s="129" t="s">
        <v>444</v>
      </c>
      <c r="B241" s="130" t="e">
        <f>年齢別比較!B191/($F$5*5)</f>
        <v>#DIV/0!</v>
      </c>
      <c r="C241" s="130" t="e">
        <f>年齢別比較!C191/($F$5*5)</f>
        <v>#DIV/0!</v>
      </c>
      <c r="D241" s="130" t="e">
        <f>年齢別比較!D191/($F$5*5)</f>
        <v>#DIV/0!</v>
      </c>
      <c r="E241" s="130" t="e">
        <f>年齢別比較!E191/($F$5*5)</f>
        <v>#DIV/0!</v>
      </c>
      <c r="F241" s="130" t="e">
        <f>年齢別比較!F191/($F$5*5)</f>
        <v>#DIV/0!</v>
      </c>
      <c r="G241" s="130" t="e">
        <f>年齢別比較!G191/($F$5*5)</f>
        <v>#DIV/0!</v>
      </c>
      <c r="H241" s="130" t="e">
        <f>年齢別比較!H191/($F$5*5)</f>
        <v>#DIV/0!</v>
      </c>
      <c r="I241" s="130" t="e">
        <f>年齢別比較!I191/($F$5*5)</f>
        <v>#DIV/0!</v>
      </c>
      <c r="J241" s="130" t="e">
        <f>年齢別比較!J191/($F$5*5)</f>
        <v>#DIV/0!</v>
      </c>
      <c r="K241" s="130" t="e">
        <f>年齢別比較!K191/($F$5*5)</f>
        <v>#DIV/0!</v>
      </c>
      <c r="L241" s="130" t="e">
        <f>年齢別比較!L191/($F$5*5)</f>
        <v>#DIV/0!</v>
      </c>
      <c r="M241" s="130" t="e">
        <f>年齢別比較!M191/($F$5*5)</f>
        <v>#DIV/0!</v>
      </c>
      <c r="N241" s="130" t="e">
        <f>年齢別比較!N191/($F$5*5)</f>
        <v>#DIV/0!</v>
      </c>
      <c r="O241" s="130" t="e">
        <f>年齢別比較!O191/($F$5*5)</f>
        <v>#DIV/0!</v>
      </c>
      <c r="P241" s="130" t="e">
        <f>年齢別比較!P191/($F$5*5)</f>
        <v>#DIV/0!</v>
      </c>
      <c r="Q241" s="130" t="e">
        <f>年齢別比較!Q191/($F$5*5)</f>
        <v>#DIV/0!</v>
      </c>
      <c r="R241" s="130" t="e">
        <f>年齢別比較!R191/($F$5*5)</f>
        <v>#DIV/0!</v>
      </c>
      <c r="S241" s="130" t="e">
        <f>年齢別比較!S191/($F$5*5)</f>
        <v>#DIV/0!</v>
      </c>
      <c r="T241" s="130" t="e">
        <f>年齢別比較!T191/($F$5*5)</f>
        <v>#DIV/0!</v>
      </c>
      <c r="U241" s="130" t="e">
        <f>年齢別比較!U191/($F$5*5)</f>
        <v>#DIV/0!</v>
      </c>
      <c r="V241" s="130" t="e">
        <f>年齢別比較!V191/($F$5*5)</f>
        <v>#DIV/0!</v>
      </c>
      <c r="W241" s="130" t="e">
        <f>年齢別比較!W191/($F$5*5)</f>
        <v>#DIV/0!</v>
      </c>
      <c r="X241" s="130" t="e">
        <f>年齢別比較!X191/($F$5*5)</f>
        <v>#DIV/0!</v>
      </c>
      <c r="Y241" s="130" t="e">
        <f>年齢別比較!Y191/($F$5*5)</f>
        <v>#DIV/0!</v>
      </c>
      <c r="Z241" s="130" t="e">
        <f>年齢別比較!Z191/($F$5*5)</f>
        <v>#DIV/0!</v>
      </c>
      <c r="AA241" s="130" t="e">
        <f>年齢別比較!AA191/($F$5*5)</f>
        <v>#DIV/0!</v>
      </c>
      <c r="AB241" s="130" t="e">
        <f>年齢別比較!AB191/($F$5*5)</f>
        <v>#DIV/0!</v>
      </c>
      <c r="AC241" s="130" t="e">
        <f>年齢別比較!AC191/($F$5*5)</f>
        <v>#DIV/0!</v>
      </c>
      <c r="AD241" s="130" t="e">
        <f>年齢別比較!AD191/($F$5*5)</f>
        <v>#DIV/0!</v>
      </c>
      <c r="AE241" s="130" t="e">
        <f>年齢別比較!AE191/($F$5*5)</f>
        <v>#DIV/0!</v>
      </c>
      <c r="AF241" s="130" t="e">
        <f>年齢別比較!AF191/($F$5*5)</f>
        <v>#DIV/0!</v>
      </c>
      <c r="AG241" s="130" t="e">
        <f>年齢別比較!AG191/($F$5*5)</f>
        <v>#DIV/0!</v>
      </c>
    </row>
    <row r="242" spans="1:33">
      <c r="A242" s="131" t="s">
        <v>298</v>
      </c>
      <c r="B242" s="132" t="e">
        <f>男女別比較!B77/($B$3*5)</f>
        <v>#DIV/0!</v>
      </c>
      <c r="C242" s="132" t="e">
        <f>男女別比較!C77/($B$3*5)</f>
        <v>#DIV/0!</v>
      </c>
      <c r="D242" s="132" t="e">
        <f>男女別比較!D77/($B$3*5)</f>
        <v>#DIV/0!</v>
      </c>
      <c r="E242" s="132" t="e">
        <f>男女別比較!E77/($B$3*5)</f>
        <v>#DIV/0!</v>
      </c>
      <c r="F242" s="132" t="e">
        <f>男女別比較!F77/($B$3*5)</f>
        <v>#DIV/0!</v>
      </c>
      <c r="G242" s="132" t="e">
        <f>男女別比較!G77/($B$3*5)</f>
        <v>#DIV/0!</v>
      </c>
      <c r="H242" s="132" t="e">
        <f>男女別比較!H77/($B$3*5)</f>
        <v>#DIV/0!</v>
      </c>
      <c r="I242" s="132" t="e">
        <f>男女別比較!I77/($B$3*5)</f>
        <v>#DIV/0!</v>
      </c>
      <c r="J242" s="132" t="e">
        <f>男女別比較!J77/($B$3*5)</f>
        <v>#DIV/0!</v>
      </c>
      <c r="K242" s="132" t="e">
        <f>男女別比較!K77/($B$3*5)</f>
        <v>#DIV/0!</v>
      </c>
      <c r="L242" s="132" t="e">
        <f>男女別比較!L77/($B$3*5)</f>
        <v>#DIV/0!</v>
      </c>
      <c r="M242" s="132" t="e">
        <f>男女別比較!M77/($B$3*5)</f>
        <v>#DIV/0!</v>
      </c>
      <c r="N242" s="132" t="e">
        <f>男女別比較!N77/($B$3*5)</f>
        <v>#DIV/0!</v>
      </c>
      <c r="O242" s="132" t="e">
        <f>男女別比較!O77/($B$3*5)</f>
        <v>#DIV/0!</v>
      </c>
      <c r="P242" s="132" t="e">
        <f>男女別比較!P77/($B$3*5)</f>
        <v>#DIV/0!</v>
      </c>
      <c r="Q242" s="132" t="e">
        <f>男女別比較!Q77/($B$3*5)</f>
        <v>#DIV/0!</v>
      </c>
      <c r="R242" s="132" t="e">
        <f>男女別比較!R77/($B$3*5)</f>
        <v>#DIV/0!</v>
      </c>
      <c r="S242" s="132" t="e">
        <f>男女別比較!S77/($B$3*5)</f>
        <v>#DIV/0!</v>
      </c>
      <c r="T242" s="132" t="e">
        <f>男女別比較!T77/($B$3*5)</f>
        <v>#DIV/0!</v>
      </c>
      <c r="U242" s="132" t="e">
        <f>男女別比較!U77/($B$3*5)</f>
        <v>#DIV/0!</v>
      </c>
      <c r="V242" s="132" t="e">
        <f>男女別比較!V77/($B$3*5)</f>
        <v>#DIV/0!</v>
      </c>
      <c r="W242" s="132" t="e">
        <f>男女別比較!W77/($B$3*5)</f>
        <v>#DIV/0!</v>
      </c>
      <c r="X242" s="132" t="e">
        <f>男女別比較!X77/($B$3*5)</f>
        <v>#DIV/0!</v>
      </c>
      <c r="Y242" s="132" t="e">
        <f>男女別比較!Y77/($B$3*5)</f>
        <v>#DIV/0!</v>
      </c>
      <c r="Z242" s="132" t="e">
        <f>男女別比較!Z77/($B$3*5)</f>
        <v>#DIV/0!</v>
      </c>
      <c r="AA242" s="132" t="e">
        <f>男女別比較!AA77/($B$3*5)</f>
        <v>#DIV/0!</v>
      </c>
      <c r="AB242" s="132" t="e">
        <f>男女別比較!AB77/($B$3*5)</f>
        <v>#DIV/0!</v>
      </c>
      <c r="AC242" s="132" t="e">
        <f>男女別比較!AC77/($B$3*5)</f>
        <v>#DIV/0!</v>
      </c>
      <c r="AD242" s="132" t="e">
        <f>男女別比較!AD77/($B$3*5)</f>
        <v>#DIV/0!</v>
      </c>
      <c r="AE242" s="132" t="e">
        <f>男女別比較!AE77/($B$3*5)</f>
        <v>#DIV/0!</v>
      </c>
      <c r="AF242" s="132" t="e">
        <f>男女別比較!AF77/($B$3*5)</f>
        <v>#DIV/0!</v>
      </c>
      <c r="AG242" s="132" t="e">
        <f>男女別比較!AG77/($B$3*5)</f>
        <v>#DIV/0!</v>
      </c>
    </row>
    <row r="243" spans="1:33" ht="14.25" thickBot="1">
      <c r="A243" s="133" t="s">
        <v>299</v>
      </c>
      <c r="B243" s="134" t="e">
        <f>男女別比較!B83/($C$3*5)</f>
        <v>#DIV/0!</v>
      </c>
      <c r="C243" s="134" t="e">
        <f>男女別比較!C83/($C$3*5)</f>
        <v>#DIV/0!</v>
      </c>
      <c r="D243" s="134" t="e">
        <f>男女別比較!D83/($C$3*5)</f>
        <v>#DIV/0!</v>
      </c>
      <c r="E243" s="134" t="e">
        <f>男女別比較!E83/($C$3*5)</f>
        <v>#DIV/0!</v>
      </c>
      <c r="F243" s="134" t="e">
        <f>男女別比較!F83/($C$3*5)</f>
        <v>#DIV/0!</v>
      </c>
      <c r="G243" s="134" t="e">
        <f>男女別比較!G83/($C$3*5)</f>
        <v>#DIV/0!</v>
      </c>
      <c r="H243" s="134" t="e">
        <f>男女別比較!H83/($C$3*5)</f>
        <v>#DIV/0!</v>
      </c>
      <c r="I243" s="134" t="e">
        <f>男女別比較!I83/($C$3*5)</f>
        <v>#DIV/0!</v>
      </c>
      <c r="J243" s="134" t="e">
        <f>男女別比較!J83/($C$3*5)</f>
        <v>#DIV/0!</v>
      </c>
      <c r="K243" s="134" t="e">
        <f>男女別比較!K83/($C$3*5)</f>
        <v>#DIV/0!</v>
      </c>
      <c r="L243" s="134" t="e">
        <f>男女別比較!L83/($C$3*5)</f>
        <v>#DIV/0!</v>
      </c>
      <c r="M243" s="134" t="e">
        <f>男女別比較!M83/($C$3*5)</f>
        <v>#DIV/0!</v>
      </c>
      <c r="N243" s="134" t="e">
        <f>男女別比較!N83/($C$3*5)</f>
        <v>#DIV/0!</v>
      </c>
      <c r="O243" s="134" t="e">
        <f>男女別比較!O83/($C$3*5)</f>
        <v>#DIV/0!</v>
      </c>
      <c r="P243" s="134" t="e">
        <f>男女別比較!P83/($C$3*5)</f>
        <v>#DIV/0!</v>
      </c>
      <c r="Q243" s="134" t="e">
        <f>男女別比較!Q83/($C$3*5)</f>
        <v>#DIV/0!</v>
      </c>
      <c r="R243" s="134" t="e">
        <f>男女別比較!R83/($C$3*5)</f>
        <v>#DIV/0!</v>
      </c>
      <c r="S243" s="134" t="e">
        <f>男女別比較!S83/($C$3*5)</f>
        <v>#DIV/0!</v>
      </c>
      <c r="T243" s="134" t="e">
        <f>男女別比較!T83/($C$3*5)</f>
        <v>#DIV/0!</v>
      </c>
      <c r="U243" s="134" t="e">
        <f>男女別比較!U83/($C$3*5)</f>
        <v>#DIV/0!</v>
      </c>
      <c r="V243" s="134" t="e">
        <f>男女別比較!V83/($C$3*5)</f>
        <v>#DIV/0!</v>
      </c>
      <c r="W243" s="134" t="e">
        <f>男女別比較!W83/($C$3*5)</f>
        <v>#DIV/0!</v>
      </c>
      <c r="X243" s="134" t="e">
        <f>男女別比較!X83/($C$3*5)</f>
        <v>#DIV/0!</v>
      </c>
      <c r="Y243" s="134" t="e">
        <f>男女別比較!Y83/($C$3*5)</f>
        <v>#DIV/0!</v>
      </c>
      <c r="Z243" s="134" t="e">
        <f>男女別比較!Z83/($C$3*5)</f>
        <v>#DIV/0!</v>
      </c>
      <c r="AA243" s="134" t="e">
        <f>男女別比較!AA83/($C$3*5)</f>
        <v>#DIV/0!</v>
      </c>
      <c r="AB243" s="134" t="e">
        <f>男女別比較!AB83/($C$3*5)</f>
        <v>#DIV/0!</v>
      </c>
      <c r="AC243" s="134" t="e">
        <f>男女別比較!AC83/($C$3*5)</f>
        <v>#DIV/0!</v>
      </c>
      <c r="AD243" s="134" t="e">
        <f>男女別比較!AD83/($C$3*5)</f>
        <v>#DIV/0!</v>
      </c>
      <c r="AE243" s="134" t="e">
        <f>男女別比較!AE83/($C$3*5)</f>
        <v>#DIV/0!</v>
      </c>
      <c r="AF243" s="134" t="e">
        <f>男女別比較!AF83/($C$3*5)</f>
        <v>#DIV/0!</v>
      </c>
      <c r="AG243" s="134" t="e">
        <f>男女別比較!AG83/($C$3*5)</f>
        <v>#DIV/0!</v>
      </c>
    </row>
  </sheetData>
  <phoneticPr fontId="1"/>
  <pageMargins left="0.7" right="0.7" top="0.75" bottom="0.75" header="0.3" footer="0.3"/>
  <pageSetup paperSize="8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入力用シート</vt:lpstr>
      <vt:lpstr>全体集計</vt:lpstr>
      <vt:lpstr>男女別比較</vt:lpstr>
      <vt:lpstr>年齢別比較</vt:lpstr>
      <vt:lpstr>集計表</vt:lpstr>
      <vt:lpstr>%集計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</dc:creator>
  <cp:lastModifiedBy>kuma</cp:lastModifiedBy>
  <cp:lastPrinted>2024-03-07T04:51:40Z</cp:lastPrinted>
  <dcterms:created xsi:type="dcterms:W3CDTF">2018-01-17T23:10:19Z</dcterms:created>
  <dcterms:modified xsi:type="dcterms:W3CDTF">2025-03-02T01:02:50Z</dcterms:modified>
</cp:coreProperties>
</file>